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BA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<sst xmlns="http://schemas.openxmlformats.org/spreadsheetml/2006/main" count="170" uniqueCount="138">
  <si>
    <t>2-ojo VSAFAS „Finansinės būklės ataskaita"</t>
  </si>
  <si>
    <t xml:space="preserve">                                                                                                                       2 priedas</t>
  </si>
  <si>
    <t>(Žemesniojo lygio viešojo sektoriaus subjektų, išskyrus mokesčių fondus ir išteklių fondus, finansinės būklės ataskaitos forma)</t>
  </si>
  <si>
    <t>Kelmės vaikų ir jaunimo sporto mokykla</t>
  </si>
  <si>
    <t>(viešojo sektoriaus subjekto arba viešojo sektoriaus subjektų grupės pavadinimas)</t>
  </si>
  <si>
    <t>190112078, Vytauto Didžiojo g. 110, Kelmė</t>
  </si>
  <si>
    <t>(viešojo sektoriaus subjekto, parengusio finansinės būklės ataskaitą (konsoliduotąją finansinės būklės ataskaitą), kodas, adresas)</t>
  </si>
  <si>
    <t>FINANSINĖS BŪKLĖS ATASKAITA</t>
  </si>
  <si>
    <t>PAGAL 2011 M. KOVO 31 D. DUOMENIS</t>
  </si>
  <si>
    <t>2011-09-09   Nr. _____</t>
  </si>
  <si>
    <t xml:space="preserve">                                                                   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</si>
  <si>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</si>
  <si>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</si>
  <si>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</si>
  <si>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</si>
  <si>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</si>
  <si>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</si>
  <si>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</si>
  <si>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</si>
  <si>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</si>
  <si>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</si>
  <si>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</si>
  <si>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</si>
  <si>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</si>
  <si>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</si>
  <si>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</si>
  <si>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</si>
  <si>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</si>
  <si>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</si>
  <si>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</si>
  <si>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</si>
  <si>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</si>
  <si>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</si>
  <si>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</si>
  <si>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</si>
  <si>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</si>
  <si>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</si>
  <si>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</si>
  <si>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</si>
  <si>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</si>
  <si>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</si>
  <si>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</si>
  <si>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</si>
  <si>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</si>
  <si>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</si>
  <si>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</si>
  <si>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</si>
  <si>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</si>
  <si>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</si>
  <si>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</si>
  <si>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</si>
  <si>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</si>
  <si>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</si>
  <si>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</si>
  <si>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</si>
  <si>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</si>
  <si>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</si>
  <si>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</si>
  <si>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</si>
  <si>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</si>
  <si>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</si>
  <si>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</si>
  <si>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</si>
  <si>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</si>
  <si>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</si>
  <si>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</si>
  <si>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</si>
  <si>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</si>
  <si>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</si>
  <si>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 xml:space="preserve"> 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</si>
  <si>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</si>
  <si>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</si>
  <si>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</si>
  <si>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</si>
  <si>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</si>
  <si>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</si>
  <si>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</si>
  <si>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</si>
  <si>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</si>
  <si>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</si>
  <si>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</si>
  <si>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</si>
  <si>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</si>
  <si>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</si>
  <si>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</si>
  <si>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</si>
  <si>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</si>
  <si>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</si>
  <si>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</si>
  <si>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</si>
  <si>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</si>
  <si>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</si>
  <si>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</si>
  <si>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</si>
  <si>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</si>
  <si>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</si>
  <si>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</si>
  <si>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</si>
  <si>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</si>
  <si>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</si>
  <si>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</si>
  <si>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</si>
  <si>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</si>
  <si>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Mokėtinos sumos į Europos Sąjungos biudžetą</t>
  </si>
  <si>
    <t>II.6.1</t>
  </si>
  <si>
    <t xml:space="preserve">            Grąžintinos finansavimo sumos</t>
  </si>
  <si>
    <t xml:space="preserve">            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</si>
  <si>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</si>
  <si>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</si>
  <si>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</si>
  <si>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</si>
  <si>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</si>
  <si>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</si>
  <si>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 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</si>
  <si>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</si>
  <si>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</si>
  <si>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</si>
  <si>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</si>
  <si>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</si>
  <si>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</si>
  <si>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</si>
  <si>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</si>
  <si>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</si>
  <si>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</si>
  <si>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</si>
  <si>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</si>
  <si>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</si>
  <si>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</si>
  <si>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</si>
  <si>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</si>
  <si>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Mokyklos direktorius</t>
  </si>
  <si>
    <t>Algirdas Samulionis</t>
  </si>
  <si>
    <t>(teisės aktais įpareigoto pasirašyti asmens pareigų pavadinimas)</t>
  </si>
  <si>
    <t>(parašas)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</si>
  <si>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</si>
  <si>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</si>
  <si>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>II.6.2</t>
    </r>
  </si>
  <si>
    <t xml:space="preserve">                 (vardas ir pavardė)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</si>
</sst>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</numFmts>
  <fonts count="38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z val="10"/>
      <color indexed="8"/>
      <name val="Calibri"/>
      <family val="2"/>
    </font>
    <font>
      <strike/>
      <sz val="10"/>
      <name val="Times New Roman"/>
      <family val="1"/>
    </font>
    <font>
      <sz val="10"/>
      <name val="Arial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u val="single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26" fillId="24" borderId="0" xfId="0" applyFont="1" applyFill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/>
    </xf>
    <xf numFmtId="0" fontId="29" fillId="24" borderId="11" xfId="0" applyFont="1" applyFill="1" applyBorder="1" applyAlignment="1">
      <alignment horizontal="left" vertical="center"/>
    </xf>
    <xf numFmtId="0" fontId="29" fillId="24" borderId="12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 wrapText="1"/>
    </xf>
    <xf numFmtId="1" fontId="29" fillId="0" borderId="10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/>
    </xf>
    <xf numFmtId="0" fontId="33" fillId="24" borderId="14" xfId="0" applyFont="1" applyFill="1" applyBorder="1" applyAlignment="1">
      <alignment horizontal="left" vertical="center"/>
    </xf>
    <xf numFmtId="0" fontId="33" fillId="24" borderId="15" xfId="0" applyFont="1" applyFill="1" applyBorder="1" applyAlignment="1">
      <alignment horizontal="left" vertical="center" wrapText="1"/>
    </xf>
    <xf numFmtId="0" fontId="21" fillId="24" borderId="11" xfId="0" applyNumberFormat="1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 wrapText="1"/>
    </xf>
    <xf numFmtId="0" fontId="21" fillId="24" borderId="16" xfId="0" applyNumberFormat="1" applyFont="1" applyFill="1" applyBorder="1" applyAlignment="1">
      <alignment horizontal="left" vertical="center" wrapText="1"/>
    </xf>
    <xf numFmtId="0" fontId="21" fillId="24" borderId="10" xfId="0" applyNumberFormat="1" applyFont="1" applyFill="1" applyBorder="1" applyAlignment="1">
      <alignment vertical="center" wrapText="1"/>
    </xf>
    <xf numFmtId="0" fontId="21" fillId="24" borderId="10" xfId="0" applyNumberFormat="1" applyFont="1" applyFill="1" applyBorder="1" applyAlignment="1">
      <alignment horizontal="left" vertical="center" wrapText="1"/>
    </xf>
    <xf numFmtId="0" fontId="21" fillId="24" borderId="17" xfId="0" applyFont="1" applyFill="1" applyBorder="1" applyAlignment="1">
      <alignment horizontal="left" vertical="center"/>
    </xf>
    <xf numFmtId="0" fontId="21" fillId="24" borderId="18" xfId="0" applyFont="1" applyFill="1" applyBorder="1" applyAlignment="1">
      <alignment horizontal="left" vertical="center"/>
    </xf>
    <xf numFmtId="0" fontId="21" fillId="24" borderId="19" xfId="0" applyFont="1" applyFill="1" applyBorder="1" applyAlignment="1">
      <alignment horizontal="left" vertical="center" wrapText="1"/>
    </xf>
    <xf numFmtId="16" fontId="21" fillId="24" borderId="10" xfId="0" applyNumberFormat="1" applyFont="1" applyFill="1" applyBorder="1" applyAlignment="1">
      <alignment horizontal="left" vertical="center" wrapText="1"/>
    </xf>
    <xf numFmtId="0" fontId="21" fillId="24" borderId="15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16" fontId="21" fillId="24" borderId="12" xfId="0" applyNumberFormat="1" applyFont="1" applyFill="1" applyBorder="1" applyAlignment="1">
      <alignment horizontal="left" vertical="center" wrapText="1"/>
    </xf>
    <xf numFmtId="0" fontId="21" fillId="24" borderId="2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/>
    </xf>
    <xf numFmtId="16" fontId="21" fillId="24" borderId="10" xfId="0" applyNumberFormat="1" applyFont="1" applyFill="1" applyBorder="1" applyAlignment="1" quotePrefix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/>
    </xf>
    <xf numFmtId="1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24" borderId="10" xfId="0" applyNumberFormat="1" applyFont="1" applyFill="1" applyBorder="1" applyAlignment="1" quotePrefix="1">
      <alignment horizontal="left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9" fillId="24" borderId="10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left" vertical="center" wrapText="1"/>
    </xf>
    <xf numFmtId="1" fontId="21" fillId="0" borderId="21" xfId="0" applyNumberFormat="1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32" fillId="0" borderId="16" xfId="0" applyFont="1" applyBorder="1" applyAlignment="1">
      <alignment/>
    </xf>
    <xf numFmtId="0" fontId="32" fillId="0" borderId="12" xfId="0" applyFont="1" applyBorder="1" applyAlignment="1">
      <alignment/>
    </xf>
    <xf numFmtId="0" fontId="21" fillId="24" borderId="14" xfId="0" applyFont="1" applyFill="1" applyBorder="1" applyAlignment="1">
      <alignment horizontal="left" vertical="center"/>
    </xf>
    <xf numFmtId="0" fontId="33" fillId="24" borderId="11" xfId="0" applyFont="1" applyFill="1" applyBorder="1" applyAlignment="1">
      <alignment horizontal="left" vertical="center"/>
    </xf>
    <xf numFmtId="0" fontId="33" fillId="24" borderId="12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 quotePrefix="1">
      <alignment horizontal="left" vertical="center" wrapText="1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1" fillId="0" borderId="24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 wrapText="1"/>
    </xf>
    <xf numFmtId="0" fontId="29" fillId="24" borderId="21" xfId="0" applyFont="1" applyFill="1" applyBorder="1" applyAlignment="1">
      <alignment horizontal="left" vertical="center"/>
    </xf>
    <xf numFmtId="0" fontId="29" fillId="24" borderId="22" xfId="0" applyFont="1" applyFill="1" applyBorder="1" applyAlignment="1">
      <alignment horizontal="left" vertical="center"/>
    </xf>
    <xf numFmtId="0" fontId="29" fillId="24" borderId="20" xfId="0" applyFont="1" applyFill="1" applyBorder="1" applyAlignment="1">
      <alignment horizontal="left" vertical="center" wrapText="1"/>
    </xf>
    <xf numFmtId="0" fontId="29" fillId="24" borderId="22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vertical="center" wrapText="1"/>
    </xf>
    <xf numFmtId="0" fontId="34" fillId="0" borderId="0" xfId="0" applyFont="1" applyFill="1" applyAlignment="1">
      <alignment/>
    </xf>
    <xf numFmtId="0" fontId="36" fillId="0" borderId="0" xfId="0" applyFont="1" applyBorder="1" applyAlignment="1">
      <alignment horizontal="justify" vertical="center" wrapText="1"/>
    </xf>
    <xf numFmtId="0" fontId="36" fillId="0" borderId="24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27" fillId="24" borderId="0" xfId="0" applyFont="1" applyFill="1" applyAlignment="1">
      <alignment horizontal="center" wrapText="1"/>
    </xf>
    <xf numFmtId="0" fontId="28" fillId="24" borderId="0" xfId="0" applyFont="1" applyFill="1" applyAlignment="1">
      <alignment horizontal="center" wrapText="1"/>
    </xf>
    <xf numFmtId="0" fontId="28" fillId="24" borderId="0" xfId="0" applyFont="1" applyFill="1" applyAlignment="1">
      <alignment wrapText="1"/>
    </xf>
    <xf numFmtId="0" fontId="21" fillId="0" borderId="11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21" fillId="24" borderId="11" xfId="0" applyFont="1" applyFill="1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2"/>
    </xf>
    <xf numFmtId="0" fontId="27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vertical="center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31" fillId="0" borderId="24" xfId="0" applyFont="1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wrapText="1"/>
    </xf>
    <xf numFmtId="0" fontId="22" fillId="0" borderId="0" xfId="0" applyFont="1" applyAlignment="1">
      <alignment wrapText="1"/>
    </xf>
    <xf numFmtId="0" fontId="21" fillId="0" borderId="0" xfId="0" applyFont="1" applyFill="1" applyAlignment="1">
      <alignment horizontal="left" wrapText="1"/>
    </xf>
    <xf numFmtId="0" fontId="22" fillId="0" borderId="0" xfId="0" applyFont="1" applyAlignment="1">
      <alignment horizontal="left" wrapText="1"/>
    </xf>
    <xf numFmtId="0" fontId="24" fillId="24" borderId="0" xfId="0" applyFont="1" applyFill="1" applyAlignment="1">
      <alignment horizontal="center" wrapText="1"/>
    </xf>
    <xf numFmtId="0" fontId="25" fillId="24" borderId="0" xfId="0" applyFont="1" applyFill="1" applyAlignment="1">
      <alignment horizontal="center" wrapText="1"/>
    </xf>
    <xf numFmtId="0" fontId="25" fillId="24" borderId="0" xfId="0" applyFont="1" applyFill="1" applyAlignment="1">
      <alignment wrapText="1"/>
    </xf>
    <xf numFmtId="0" fontId="24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0" xfId="0" applyFont="1" applyFill="1" applyAlignment="1">
      <alignment vertical="center" wrapText="1"/>
    </xf>
    <xf numFmtId="0" fontId="23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info.lt/msg/att/75774732/Kelm&#279;s%20vaik&#371;%20ir%20jaunimo%20sporto%20mokykla\DK\DK%20I%20KETVIRTIS\DK%202011%20Sporto%20I%20KETVIR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i"/>
      <sheetName val="DK"/>
      <sheetName val="FBA "/>
      <sheetName val="VRA"/>
      <sheetName val="FS"/>
    </sheetNames>
    <sheetDataSet>
      <sheetData sheetId="1">
        <row r="36">
          <cell r="AL36">
            <v>106514.38</v>
          </cell>
        </row>
        <row r="58">
          <cell r="AL58">
            <v>1471.4399999999987</v>
          </cell>
        </row>
        <row r="60">
          <cell r="AL60">
            <v>1960.6000000000022</v>
          </cell>
        </row>
        <row r="74">
          <cell r="AL74">
            <v>395.2500000000009</v>
          </cell>
        </row>
        <row r="76">
          <cell r="AL76">
            <v>0</v>
          </cell>
        </row>
        <row r="138">
          <cell r="AL138">
            <v>4063.5299999999997</v>
          </cell>
        </row>
        <row r="176">
          <cell r="AL176">
            <v>1710</v>
          </cell>
        </row>
        <row r="183">
          <cell r="AL183">
            <v>0</v>
          </cell>
        </row>
        <row r="184">
          <cell r="AL184">
            <v>33737.350000000006</v>
          </cell>
        </row>
        <row r="185">
          <cell r="AL185">
            <v>16134.289999999999</v>
          </cell>
        </row>
        <row r="186">
          <cell r="AM186">
            <v>251.80000000000007</v>
          </cell>
        </row>
        <row r="189">
          <cell r="AL189">
            <v>2070</v>
          </cell>
        </row>
        <row r="201">
          <cell r="AL201">
            <v>5265.5800000000045</v>
          </cell>
        </row>
        <row r="222">
          <cell r="AM222">
            <v>1780</v>
          </cell>
        </row>
        <row r="281">
          <cell r="AM281">
            <v>112419.67</v>
          </cell>
        </row>
        <row r="289">
          <cell r="AM289">
            <v>900.8299999999933</v>
          </cell>
        </row>
        <row r="304">
          <cell r="AM304">
            <v>1306.95</v>
          </cell>
        </row>
        <row r="413">
          <cell r="AM413">
            <v>10208.659999999996</v>
          </cell>
        </row>
        <row r="417">
          <cell r="AM417">
            <v>27035.21</v>
          </cell>
        </row>
        <row r="433">
          <cell r="AM433">
            <v>16134.289999999999</v>
          </cell>
        </row>
      </sheetData>
      <sheetData sheetId="3">
        <row r="59">
          <cell r="H59">
            <v>3285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L86" sqref="L86"/>
    </sheetView>
  </sheetViews>
  <sheetFormatPr defaultColWidth="9.00390625" defaultRowHeight="15"/>
  <cols>
    <col min="1" max="1" width="6.00390625" style="0" customWidth="1"/>
    <col min="2" max="2" width="4.8515625" style="0" customWidth="1"/>
    <col min="3" max="3" width="42.28125" style="0" customWidth="1"/>
    <col min="4" max="4" width="12.140625" style="0" customWidth="1"/>
    <col min="5" max="5" width="9.421875" style="0" customWidth="1"/>
    <col min="6" max="6" width="11.8515625" style="92" customWidth="1"/>
    <col min="7" max="7" width="11.421875" style="92" customWidth="1"/>
    <col min="8" max="8" width="9.00390625" style="0" customWidth="1"/>
    <col min="9" max="9" width="8.7109375" style="0" bestFit="1" customWidth="1"/>
  </cols>
  <sheetData>
    <row r="1" spans="3:7" ht="15">
      <c r="C1" s="124" t="s">
        <v>0</v>
      </c>
      <c r="D1" s="125"/>
      <c r="E1" s="125"/>
      <c r="F1" s="125"/>
      <c r="G1" s="125"/>
    </row>
    <row r="2" spans="3:7" ht="15">
      <c r="C2" s="126" t="s">
        <v>1</v>
      </c>
      <c r="D2" s="127"/>
      <c r="E2" s="127"/>
      <c r="F2" s="127"/>
      <c r="G2" s="127"/>
    </row>
    <row r="4" spans="1:7" ht="26.25" customHeight="1">
      <c r="A4" s="134" t="s">
        <v>2</v>
      </c>
      <c r="B4" s="134"/>
      <c r="C4" s="134"/>
      <c r="D4" s="134"/>
      <c r="E4" s="134"/>
      <c r="F4" s="134"/>
      <c r="G4" s="134"/>
    </row>
    <row r="5" spans="1:7" ht="21.75" customHeight="1">
      <c r="A5" s="128" t="s">
        <v>3</v>
      </c>
      <c r="B5" s="129"/>
      <c r="C5" s="129"/>
      <c r="D5" s="129"/>
      <c r="E5" s="129"/>
      <c r="F5" s="130"/>
      <c r="G5" s="130"/>
    </row>
    <row r="6" spans="1:7" ht="15.75" customHeight="1">
      <c r="A6" s="135" t="s">
        <v>4</v>
      </c>
      <c r="B6" s="136"/>
      <c r="C6" s="136"/>
      <c r="D6" s="136"/>
      <c r="E6" s="136"/>
      <c r="F6" s="136"/>
      <c r="G6" s="136"/>
    </row>
    <row r="7" spans="1:7" ht="15" customHeight="1">
      <c r="A7" s="131" t="s">
        <v>5</v>
      </c>
      <c r="B7" s="132"/>
      <c r="C7" s="132"/>
      <c r="D7" s="132"/>
      <c r="E7" s="132"/>
      <c r="F7" s="133"/>
      <c r="G7" s="133"/>
    </row>
    <row r="8" spans="1:7" ht="25.5" customHeight="1">
      <c r="A8" s="116" t="s">
        <v>6</v>
      </c>
      <c r="B8" s="117"/>
      <c r="C8" s="117"/>
      <c r="D8" s="117"/>
      <c r="E8" s="117"/>
      <c r="F8" s="137"/>
      <c r="G8" s="137"/>
    </row>
    <row r="9" spans="1:7" ht="30.75" customHeight="1">
      <c r="A9" s="96" t="s">
        <v>7</v>
      </c>
      <c r="B9" s="97"/>
      <c r="C9" s="97"/>
      <c r="D9" s="97"/>
      <c r="E9" s="97"/>
      <c r="F9" s="98"/>
      <c r="G9" s="98"/>
    </row>
    <row r="10" spans="1:7" ht="12.75" customHeight="1">
      <c r="A10" s="108" t="s">
        <v>8</v>
      </c>
      <c r="B10" s="109"/>
      <c r="C10" s="109"/>
      <c r="D10" s="109"/>
      <c r="E10" s="109"/>
      <c r="F10" s="110"/>
      <c r="G10" s="110"/>
    </row>
    <row r="11" spans="1:7" ht="5.25" customHeight="1">
      <c r="A11" s="3"/>
      <c r="B11" s="4"/>
      <c r="C11" s="4"/>
      <c r="D11" s="4"/>
      <c r="E11" s="4"/>
      <c r="F11" s="5"/>
      <c r="G11" s="5"/>
    </row>
    <row r="12" spans="1:7" ht="15">
      <c r="A12" s="116" t="s">
        <v>9</v>
      </c>
      <c r="B12" s="117"/>
      <c r="C12" s="117"/>
      <c r="D12" s="117"/>
      <c r="E12" s="117"/>
      <c r="F12" s="118"/>
      <c r="G12" s="118"/>
    </row>
    <row r="13" spans="1:7" ht="15">
      <c r="A13" s="1"/>
      <c r="B13" s="2"/>
      <c r="C13" s="7" t="s">
        <v>10</v>
      </c>
      <c r="D13" s="2"/>
      <c r="E13" s="2"/>
      <c r="F13" s="6"/>
      <c r="G13" s="6"/>
    </row>
    <row r="14" spans="1:7" ht="15">
      <c r="A14" s="3"/>
      <c r="B14" s="1"/>
      <c r="C14" s="1"/>
      <c r="D14" s="1"/>
      <c r="E14" s="119" t="s">
        <v>11</v>
      </c>
      <c r="F14" s="120"/>
      <c r="G14" s="120"/>
    </row>
    <row r="15" spans="1:7" ht="63.75">
      <c r="A15" s="8" t="s">
        <v>12</v>
      </c>
      <c r="B15" s="121" t="s">
        <v>13</v>
      </c>
      <c r="C15" s="122"/>
      <c r="D15" s="123"/>
      <c r="E15" s="9" t="s">
        <v>14</v>
      </c>
      <c r="F15" s="8" t="s">
        <v>15</v>
      </c>
      <c r="G15" s="8" t="s">
        <v>16</v>
      </c>
    </row>
    <row r="16" spans="1:7" ht="15">
      <c r="A16" s="10" t="s">
        <v>17</v>
      </c>
      <c r="B16" s="11" t="s">
        <v>18</v>
      </c>
      <c r="C16" s="12"/>
      <c r="D16" s="13"/>
      <c r="E16" s="14"/>
      <c r="F16" s="15">
        <f>ROUND((F17+F23+F34+F35),0)</f>
        <v>110341</v>
      </c>
      <c r="G16" s="16">
        <v>113426</v>
      </c>
    </row>
    <row r="17" spans="1:7" ht="15">
      <c r="A17" s="17" t="s">
        <v>19</v>
      </c>
      <c r="B17" s="18" t="s">
        <v>20</v>
      </c>
      <c r="C17" s="19"/>
      <c r="D17" s="20"/>
      <c r="E17" s="21"/>
      <c r="F17" s="22"/>
      <c r="G17" s="23"/>
    </row>
    <row r="18" spans="1:7" ht="15">
      <c r="A18" s="24" t="s">
        <v>21</v>
      </c>
      <c r="B18" s="25"/>
      <c r="C18" s="26" t="s">
        <v>22</v>
      </c>
      <c r="D18" s="27"/>
      <c r="E18" s="28"/>
      <c r="F18" s="22"/>
      <c r="G18" s="23"/>
    </row>
    <row r="19" spans="1:7" ht="15">
      <c r="A19" s="24" t="s">
        <v>23</v>
      </c>
      <c r="B19" s="25"/>
      <c r="C19" s="26" t="s">
        <v>24</v>
      </c>
      <c r="D19" s="27"/>
      <c r="E19" s="29"/>
      <c r="F19" s="22"/>
      <c r="G19" s="23"/>
    </row>
    <row r="20" spans="1:7" ht="15">
      <c r="A20" s="24" t="s">
        <v>25</v>
      </c>
      <c r="B20" s="25"/>
      <c r="C20" s="26" t="s">
        <v>26</v>
      </c>
      <c r="D20" s="27"/>
      <c r="E20" s="30"/>
      <c r="F20" s="22"/>
      <c r="G20" s="23"/>
    </row>
    <row r="21" spans="1:7" ht="15">
      <c r="A21" s="24" t="s">
        <v>27</v>
      </c>
      <c r="B21" s="25"/>
      <c r="C21" s="26" t="s">
        <v>28</v>
      </c>
      <c r="D21" s="27"/>
      <c r="E21" s="30"/>
      <c r="F21" s="22"/>
      <c r="G21" s="23"/>
    </row>
    <row r="22" spans="1:7" ht="15">
      <c r="A22" s="24" t="s">
        <v>29</v>
      </c>
      <c r="B22" s="105" t="s">
        <v>30</v>
      </c>
      <c r="C22" s="106"/>
      <c r="D22" s="107"/>
      <c r="E22" s="30"/>
      <c r="F22" s="22"/>
      <c r="G22" s="23"/>
    </row>
    <row r="23" spans="1:7" ht="15">
      <c r="A23" s="17" t="s">
        <v>31</v>
      </c>
      <c r="B23" s="31" t="s">
        <v>32</v>
      </c>
      <c r="C23" s="32"/>
      <c r="D23" s="33"/>
      <c r="E23" s="30"/>
      <c r="F23" s="22">
        <f>ROUND(SUM(F24:F32),0)</f>
        <v>110341</v>
      </c>
      <c r="G23" s="23">
        <v>113426</v>
      </c>
    </row>
    <row r="24" spans="1:7" ht="15">
      <c r="A24" s="24" t="s">
        <v>33</v>
      </c>
      <c r="B24" s="25"/>
      <c r="C24" s="26" t="s">
        <v>34</v>
      </c>
      <c r="D24" s="27"/>
      <c r="E24" s="30"/>
      <c r="F24" s="22"/>
      <c r="G24" s="23"/>
    </row>
    <row r="25" spans="1:7" ht="15">
      <c r="A25" s="24" t="s">
        <v>35</v>
      </c>
      <c r="B25" s="25"/>
      <c r="C25" s="26" t="s">
        <v>36</v>
      </c>
      <c r="D25" s="27"/>
      <c r="E25" s="30"/>
      <c r="F25" s="22">
        <f>ROUND(('[1]DK'!AL36),0)</f>
        <v>106514</v>
      </c>
      <c r="G25" s="23">
        <v>107954</v>
      </c>
    </row>
    <row r="26" spans="1:7" ht="15">
      <c r="A26" s="24" t="s">
        <v>37</v>
      </c>
      <c r="B26" s="25"/>
      <c r="C26" s="26" t="s">
        <v>38</v>
      </c>
      <c r="D26" s="27"/>
      <c r="E26" s="30"/>
      <c r="F26" s="22"/>
      <c r="G26" s="23"/>
    </row>
    <row r="27" spans="1:7" ht="15">
      <c r="A27" s="24" t="s">
        <v>39</v>
      </c>
      <c r="B27" s="25"/>
      <c r="C27" s="26" t="s">
        <v>40</v>
      </c>
      <c r="D27" s="27"/>
      <c r="E27" s="30"/>
      <c r="F27" s="22"/>
      <c r="G27" s="23"/>
    </row>
    <row r="28" spans="1:7" ht="15">
      <c r="A28" s="24" t="s">
        <v>41</v>
      </c>
      <c r="B28" s="25"/>
      <c r="C28" s="26" t="s">
        <v>42</v>
      </c>
      <c r="D28" s="27"/>
      <c r="E28" s="30"/>
      <c r="F28" s="22">
        <f>ROUND(('[1]DK'!AL58),0)</f>
        <v>1471</v>
      </c>
      <c r="G28" s="23">
        <v>1527</v>
      </c>
    </row>
    <row r="29" spans="1:7" ht="15">
      <c r="A29" s="24" t="s">
        <v>43</v>
      </c>
      <c r="B29" s="25"/>
      <c r="C29" s="26" t="s">
        <v>44</v>
      </c>
      <c r="D29" s="27"/>
      <c r="E29" s="30"/>
      <c r="F29" s="22">
        <f>ROUND(('[1]DK'!AL60),0)</f>
        <v>1961</v>
      </c>
      <c r="G29" s="23">
        <v>3431</v>
      </c>
    </row>
    <row r="30" spans="1:7" ht="15">
      <c r="A30" s="24" t="s">
        <v>45</v>
      </c>
      <c r="B30" s="25"/>
      <c r="C30" s="26" t="s">
        <v>46</v>
      </c>
      <c r="D30" s="27"/>
      <c r="E30" s="34"/>
      <c r="F30" s="22"/>
      <c r="G30" s="23"/>
    </row>
    <row r="31" spans="1:7" ht="15">
      <c r="A31" s="24" t="s">
        <v>47</v>
      </c>
      <c r="B31" s="25"/>
      <c r="C31" s="26" t="s">
        <v>48</v>
      </c>
      <c r="D31" s="35"/>
      <c r="E31" s="34"/>
      <c r="F31" s="22">
        <f>ROUND(('[1]DK'!AL74+'[1]DK'!AL76),0)</f>
        <v>395</v>
      </c>
      <c r="G31" s="23">
        <v>514</v>
      </c>
    </row>
    <row r="32" spans="1:7" ht="15">
      <c r="A32" s="24" t="s">
        <v>49</v>
      </c>
      <c r="B32" s="36"/>
      <c r="C32" s="37" t="s">
        <v>134</v>
      </c>
      <c r="D32" s="38"/>
      <c r="E32" s="39"/>
      <c r="F32" s="22"/>
      <c r="G32" s="23"/>
    </row>
    <row r="33" spans="1:7" ht="15">
      <c r="A33" s="24" t="s">
        <v>50</v>
      </c>
      <c r="B33" s="25"/>
      <c r="C33" s="26" t="s">
        <v>51</v>
      </c>
      <c r="D33" s="40"/>
      <c r="E33" s="41"/>
      <c r="F33" s="22"/>
      <c r="G33" s="23"/>
    </row>
    <row r="34" spans="1:7" ht="15">
      <c r="A34" s="17" t="s">
        <v>52</v>
      </c>
      <c r="B34" s="42" t="s">
        <v>53</v>
      </c>
      <c r="C34" s="25"/>
      <c r="D34" s="27"/>
      <c r="E34" s="41"/>
      <c r="F34" s="22"/>
      <c r="G34" s="23"/>
    </row>
    <row r="35" spans="1:7" ht="15">
      <c r="A35" s="17" t="s">
        <v>54</v>
      </c>
      <c r="B35" s="42" t="s">
        <v>55</v>
      </c>
      <c r="C35" s="25"/>
      <c r="D35" s="27"/>
      <c r="E35" s="43"/>
      <c r="F35" s="22"/>
      <c r="G35" s="23"/>
    </row>
    <row r="36" spans="1:7" ht="15">
      <c r="A36" s="10" t="s">
        <v>56</v>
      </c>
      <c r="B36" s="11" t="s">
        <v>57</v>
      </c>
      <c r="C36" s="12"/>
      <c r="D36" s="13"/>
      <c r="E36" s="34"/>
      <c r="F36" s="22"/>
      <c r="G36" s="23"/>
    </row>
    <row r="37" spans="1:7" ht="15">
      <c r="A37" s="8" t="s">
        <v>58</v>
      </c>
      <c r="B37" s="44" t="s">
        <v>59</v>
      </c>
      <c r="C37" s="45"/>
      <c r="D37" s="46"/>
      <c r="E37" s="41"/>
      <c r="F37" s="15">
        <f>ROUND((F38+F44+F45+F52+F53),0)</f>
        <v>62982</v>
      </c>
      <c r="G37" s="16">
        <v>29174</v>
      </c>
    </row>
    <row r="38" spans="1:7" ht="15">
      <c r="A38" s="47" t="s">
        <v>19</v>
      </c>
      <c r="B38" s="48" t="s">
        <v>60</v>
      </c>
      <c r="C38" s="49"/>
      <c r="D38" s="50"/>
      <c r="E38" s="30"/>
      <c r="F38" s="22">
        <f>ROUND(SUM(F39:F42),0)</f>
        <v>4064</v>
      </c>
      <c r="G38" s="23">
        <v>2400</v>
      </c>
    </row>
    <row r="39" spans="1:7" ht="15">
      <c r="A39" s="51" t="s">
        <v>21</v>
      </c>
      <c r="B39" s="36"/>
      <c r="C39" s="37" t="s">
        <v>61</v>
      </c>
      <c r="D39" s="38"/>
      <c r="E39" s="30"/>
      <c r="F39" s="22"/>
      <c r="G39" s="23"/>
    </row>
    <row r="40" spans="1:7" ht="15">
      <c r="A40" s="51" t="s">
        <v>23</v>
      </c>
      <c r="B40" s="36"/>
      <c r="C40" s="37" t="s">
        <v>62</v>
      </c>
      <c r="D40" s="38"/>
      <c r="E40" s="30"/>
      <c r="F40" s="22">
        <f>ROUND(('[1]DK'!AL138),0)</f>
        <v>4064</v>
      </c>
      <c r="G40" s="23">
        <v>2400</v>
      </c>
    </row>
    <row r="41" spans="1:7" ht="15">
      <c r="A41" s="51" t="s">
        <v>25</v>
      </c>
      <c r="B41" s="36"/>
      <c r="C41" s="37" t="s">
        <v>63</v>
      </c>
      <c r="D41" s="38"/>
      <c r="E41" s="30"/>
      <c r="F41" s="22"/>
      <c r="G41" s="23"/>
    </row>
    <row r="42" spans="1:7" ht="15">
      <c r="A42" s="51" t="s">
        <v>27</v>
      </c>
      <c r="B42" s="36"/>
      <c r="C42" s="37" t="s">
        <v>64</v>
      </c>
      <c r="D42" s="38"/>
      <c r="E42" s="30"/>
      <c r="F42" s="22"/>
      <c r="G42" s="23"/>
    </row>
    <row r="43" spans="1:7" ht="15">
      <c r="A43" s="51" t="s">
        <v>29</v>
      </c>
      <c r="B43" s="36"/>
      <c r="C43" s="37" t="s">
        <v>65</v>
      </c>
      <c r="D43" s="52"/>
      <c r="E43" s="30"/>
      <c r="F43" s="22"/>
      <c r="G43" s="23"/>
    </row>
    <row r="44" spans="1:7" ht="15">
      <c r="A44" s="47" t="s">
        <v>31</v>
      </c>
      <c r="B44" s="53" t="s">
        <v>66</v>
      </c>
      <c r="C44" s="54"/>
      <c r="D44" s="55"/>
      <c r="E44" s="30"/>
      <c r="F44" s="22"/>
      <c r="G44" s="23"/>
    </row>
    <row r="45" spans="1:7" ht="15">
      <c r="A45" s="47" t="s">
        <v>52</v>
      </c>
      <c r="B45" s="48" t="s">
        <v>135</v>
      </c>
      <c r="C45" s="49"/>
      <c r="D45" s="50"/>
      <c r="E45" s="30"/>
      <c r="F45" s="22">
        <f>ROUND(SUM(F47:F51),0)</f>
        <v>53652</v>
      </c>
      <c r="G45" s="23">
        <v>25467</v>
      </c>
    </row>
    <row r="46" spans="1:7" ht="15">
      <c r="A46" s="56" t="s">
        <v>67</v>
      </c>
      <c r="B46" s="49"/>
      <c r="C46" s="57" t="s">
        <v>68</v>
      </c>
      <c r="D46" s="50"/>
      <c r="E46" s="30"/>
      <c r="F46" s="22"/>
      <c r="G46" s="23"/>
    </row>
    <row r="47" spans="1:7" ht="15">
      <c r="A47" s="51" t="s">
        <v>69</v>
      </c>
      <c r="B47" s="36"/>
      <c r="C47" s="37" t="s">
        <v>70</v>
      </c>
      <c r="D47" s="58"/>
      <c r="E47" s="59"/>
      <c r="F47" s="60"/>
      <c r="G47" s="61"/>
    </row>
    <row r="48" spans="1:7" ht="15">
      <c r="A48" s="51" t="s">
        <v>71</v>
      </c>
      <c r="B48" s="36"/>
      <c r="C48" s="37" t="s">
        <v>72</v>
      </c>
      <c r="D48" s="38"/>
      <c r="E48" s="62"/>
      <c r="F48" s="22"/>
      <c r="G48" s="23"/>
    </row>
    <row r="49" spans="1:7" ht="15">
      <c r="A49" s="51" t="s">
        <v>73</v>
      </c>
      <c r="B49" s="36"/>
      <c r="C49" s="37" t="s">
        <v>74</v>
      </c>
      <c r="D49" s="52"/>
      <c r="E49" s="62"/>
      <c r="F49" s="22">
        <f>ROUND(('[1]DK'!AL176),0)</f>
        <v>1710</v>
      </c>
      <c r="G49" s="23">
        <v>1780</v>
      </c>
    </row>
    <row r="50" spans="1:7" ht="15">
      <c r="A50" s="51" t="s">
        <v>75</v>
      </c>
      <c r="B50" s="36"/>
      <c r="C50" s="37" t="s">
        <v>76</v>
      </c>
      <c r="D50" s="38"/>
      <c r="E50" s="62"/>
      <c r="F50" s="22">
        <f>ROUND(('[1]DK'!AL183+'[1]DK'!AL184+'[1]DK'!AL185),0)</f>
        <v>49872</v>
      </c>
      <c r="G50" s="23">
        <v>23687</v>
      </c>
    </row>
    <row r="51" spans="1:7" ht="15">
      <c r="A51" s="63" t="s">
        <v>77</v>
      </c>
      <c r="B51" s="36"/>
      <c r="C51" s="37" t="s">
        <v>78</v>
      </c>
      <c r="D51" s="38"/>
      <c r="E51" s="30"/>
      <c r="F51" s="22">
        <f>ROUND(SUM('[1]DK'!AL189),0)</f>
        <v>2070</v>
      </c>
      <c r="G51" s="23"/>
    </row>
    <row r="52" spans="1:7" ht="15">
      <c r="A52" s="47" t="s">
        <v>54</v>
      </c>
      <c r="B52" s="64" t="s">
        <v>79</v>
      </c>
      <c r="C52" s="36"/>
      <c r="D52" s="38"/>
      <c r="E52" s="62"/>
      <c r="F52" s="22"/>
      <c r="G52" s="23"/>
    </row>
    <row r="53" spans="1:7" ht="15">
      <c r="A53" s="47" t="s">
        <v>80</v>
      </c>
      <c r="B53" s="64" t="s">
        <v>81</v>
      </c>
      <c r="C53" s="36"/>
      <c r="D53" s="38"/>
      <c r="E53" s="30"/>
      <c r="F53" s="22">
        <f>ROUND(('[1]DK'!AL201),0)</f>
        <v>5266</v>
      </c>
      <c r="G53" s="23">
        <v>1307</v>
      </c>
    </row>
    <row r="54" spans="1:7" s="66" customFormat="1" ht="12.75">
      <c r="A54" s="10"/>
      <c r="B54" s="102" t="s">
        <v>82</v>
      </c>
      <c r="C54" s="103"/>
      <c r="D54" s="104"/>
      <c r="E54" s="65"/>
      <c r="F54" s="22">
        <f>ROUND((F37+F16),0)</f>
        <v>173323</v>
      </c>
      <c r="G54" s="23">
        <v>142600</v>
      </c>
    </row>
    <row r="55" spans="1:7" ht="15">
      <c r="A55" s="10" t="s">
        <v>83</v>
      </c>
      <c r="B55" s="11" t="s">
        <v>84</v>
      </c>
      <c r="C55" s="12"/>
      <c r="D55" s="13"/>
      <c r="E55" s="41"/>
      <c r="F55" s="15">
        <f>ROUND(SUM(F56:F59),0)</f>
        <v>114628</v>
      </c>
      <c r="G55" s="16">
        <v>117133</v>
      </c>
    </row>
    <row r="56" spans="1:7" ht="15">
      <c r="A56" s="17" t="s">
        <v>19</v>
      </c>
      <c r="B56" s="42" t="s">
        <v>85</v>
      </c>
      <c r="C56" s="25"/>
      <c r="D56" s="27"/>
      <c r="E56" s="41"/>
      <c r="F56" s="22"/>
      <c r="G56" s="23"/>
    </row>
    <row r="57" spans="1:7" ht="15">
      <c r="A57" s="67" t="s">
        <v>31</v>
      </c>
      <c r="B57" s="31" t="s">
        <v>86</v>
      </c>
      <c r="C57" s="32"/>
      <c r="D57" s="33"/>
      <c r="E57" s="68"/>
      <c r="F57" s="69">
        <f>ROUND(('[1]DK'!AM281+'[1]DK'!AM289),0)</f>
        <v>113321</v>
      </c>
      <c r="G57" s="70">
        <v>115826</v>
      </c>
    </row>
    <row r="58" spans="1:7" ht="15">
      <c r="A58" s="17" t="s">
        <v>52</v>
      </c>
      <c r="B58" s="25" t="s">
        <v>87</v>
      </c>
      <c r="C58" s="71"/>
      <c r="D58" s="72"/>
      <c r="E58" s="41"/>
      <c r="F58" s="22"/>
      <c r="G58" s="23"/>
    </row>
    <row r="59" spans="1:7" ht="15">
      <c r="A59" s="17" t="s">
        <v>88</v>
      </c>
      <c r="B59" s="42" t="s">
        <v>89</v>
      </c>
      <c r="C59" s="25"/>
      <c r="D59" s="27"/>
      <c r="E59" s="41"/>
      <c r="F59" s="69">
        <f>ROUND(('[1]DK'!AM304),0)</f>
        <v>1307</v>
      </c>
      <c r="G59" s="23">
        <v>1307</v>
      </c>
    </row>
    <row r="60" spans="1:7" ht="15">
      <c r="A60" s="10" t="s">
        <v>90</v>
      </c>
      <c r="B60" s="11" t="s">
        <v>91</v>
      </c>
      <c r="C60" s="12"/>
      <c r="D60" s="13"/>
      <c r="E60" s="41"/>
      <c r="F60" s="15">
        <f>ROUND((F65),0)</f>
        <v>53630</v>
      </c>
      <c r="G60" s="16">
        <v>23687</v>
      </c>
    </row>
    <row r="61" spans="1:7" ht="15">
      <c r="A61" s="17" t="s">
        <v>19</v>
      </c>
      <c r="B61" s="18" t="s">
        <v>92</v>
      </c>
      <c r="C61" s="73"/>
      <c r="D61" s="35"/>
      <c r="E61" s="41"/>
      <c r="F61" s="22"/>
      <c r="G61" s="23"/>
    </row>
    <row r="62" spans="1:7" ht="15">
      <c r="A62" s="24" t="s">
        <v>21</v>
      </c>
      <c r="B62" s="74"/>
      <c r="C62" s="26" t="s">
        <v>93</v>
      </c>
      <c r="D62" s="75"/>
      <c r="E62" s="76"/>
      <c r="F62" s="22"/>
      <c r="G62" s="23"/>
    </row>
    <row r="63" spans="1:7" ht="15">
      <c r="A63" s="24" t="s">
        <v>23</v>
      </c>
      <c r="B63" s="25"/>
      <c r="C63" s="26" t="s">
        <v>94</v>
      </c>
      <c r="D63" s="27"/>
      <c r="E63" s="41"/>
      <c r="F63" s="22"/>
      <c r="G63" s="23"/>
    </row>
    <row r="64" spans="1:7" ht="15">
      <c r="A64" s="24" t="s">
        <v>95</v>
      </c>
      <c r="B64" s="25"/>
      <c r="C64" s="26" t="s">
        <v>96</v>
      </c>
      <c r="D64" s="27"/>
      <c r="E64" s="43"/>
      <c r="F64" s="22"/>
      <c r="G64" s="23"/>
    </row>
    <row r="65" spans="1:7" ht="15">
      <c r="A65" s="47" t="s">
        <v>31</v>
      </c>
      <c r="B65" s="77" t="s">
        <v>97</v>
      </c>
      <c r="C65" s="78"/>
      <c r="D65" s="79"/>
      <c r="E65" s="80"/>
      <c r="F65" s="22">
        <f>ROUND((F70+F76+F77+F78+F79+F74),0)</f>
        <v>53630</v>
      </c>
      <c r="G65" s="23">
        <v>23687</v>
      </c>
    </row>
    <row r="66" spans="1:7" ht="15">
      <c r="A66" s="24" t="s">
        <v>33</v>
      </c>
      <c r="B66" s="25"/>
      <c r="C66" s="26" t="s">
        <v>98</v>
      </c>
      <c r="D66" s="27"/>
      <c r="E66" s="41"/>
      <c r="F66" s="22"/>
      <c r="G66" s="23"/>
    </row>
    <row r="67" spans="1:7" ht="15">
      <c r="A67" s="24" t="s">
        <v>35</v>
      </c>
      <c r="B67" s="74"/>
      <c r="C67" s="26" t="s">
        <v>99</v>
      </c>
      <c r="D67" s="75"/>
      <c r="E67" s="76"/>
      <c r="F67" s="22"/>
      <c r="G67" s="23"/>
    </row>
    <row r="68" spans="1:7" ht="15">
      <c r="A68" s="24" t="s">
        <v>37</v>
      </c>
      <c r="B68" s="74"/>
      <c r="C68" s="26" t="s">
        <v>100</v>
      </c>
      <c r="D68" s="75"/>
      <c r="E68" s="76"/>
      <c r="F68" s="22"/>
      <c r="G68" s="23"/>
    </row>
    <row r="69" spans="1:7" ht="15">
      <c r="A69" s="24" t="s">
        <v>39</v>
      </c>
      <c r="B69" s="49"/>
      <c r="C69" s="57" t="s">
        <v>101</v>
      </c>
      <c r="D69" s="50"/>
      <c r="E69" s="76"/>
      <c r="F69" s="22"/>
      <c r="G69" s="23"/>
    </row>
    <row r="70" spans="1:7" ht="15">
      <c r="A70" s="24" t="s">
        <v>41</v>
      </c>
      <c r="B70" s="49"/>
      <c r="C70" s="57" t="s">
        <v>102</v>
      </c>
      <c r="D70" s="50"/>
      <c r="E70" s="41"/>
      <c r="F70" s="22"/>
      <c r="G70" s="23"/>
    </row>
    <row r="71" spans="1:7" ht="15">
      <c r="A71" s="24" t="s">
        <v>43</v>
      </c>
      <c r="B71" s="49"/>
      <c r="C71" s="57" t="s">
        <v>103</v>
      </c>
      <c r="D71" s="50"/>
      <c r="E71" s="41"/>
      <c r="F71" s="22"/>
      <c r="G71" s="23"/>
    </row>
    <row r="72" spans="1:7" ht="15" customHeight="1">
      <c r="A72" s="51" t="s">
        <v>104</v>
      </c>
      <c r="B72" s="36"/>
      <c r="C72" s="81" t="s">
        <v>105</v>
      </c>
      <c r="D72" s="38"/>
      <c r="E72" s="76"/>
      <c r="F72" s="22"/>
      <c r="G72" s="23"/>
    </row>
    <row r="73" spans="1:9" ht="15.75" customHeight="1">
      <c r="A73" s="51" t="s">
        <v>136</v>
      </c>
      <c r="B73" s="36"/>
      <c r="C73" s="81" t="s">
        <v>106</v>
      </c>
      <c r="D73" s="38"/>
      <c r="E73" s="34"/>
      <c r="F73" s="22"/>
      <c r="G73" s="23"/>
      <c r="H73" s="82"/>
      <c r="I73" s="82"/>
    </row>
    <row r="74" spans="1:7" ht="15">
      <c r="A74" s="51" t="s">
        <v>45</v>
      </c>
      <c r="B74" s="54"/>
      <c r="C74" s="83" t="s">
        <v>107</v>
      </c>
      <c r="D74" s="55"/>
      <c r="E74" s="34"/>
      <c r="F74" s="22"/>
      <c r="G74" s="23"/>
    </row>
    <row r="75" spans="1:7" ht="15">
      <c r="A75" s="51" t="s">
        <v>47</v>
      </c>
      <c r="B75" s="84"/>
      <c r="C75" s="37" t="s">
        <v>108</v>
      </c>
      <c r="D75" s="85"/>
      <c r="E75" s="76"/>
      <c r="F75" s="22"/>
      <c r="G75" s="23"/>
    </row>
    <row r="76" spans="1:7" ht="15">
      <c r="A76" s="24" t="s">
        <v>49</v>
      </c>
      <c r="B76" s="25"/>
      <c r="C76" s="26" t="s">
        <v>109</v>
      </c>
      <c r="D76" s="27"/>
      <c r="E76" s="76"/>
      <c r="F76" s="22">
        <f>ROUND(('[1]DK'!AM413),0)</f>
        <v>10209</v>
      </c>
      <c r="G76" s="23">
        <v>5892</v>
      </c>
    </row>
    <row r="77" spans="1:7" ht="15">
      <c r="A77" s="51" t="s">
        <v>50</v>
      </c>
      <c r="B77" s="25"/>
      <c r="C77" s="26" t="s">
        <v>110</v>
      </c>
      <c r="D77" s="27"/>
      <c r="E77" s="76"/>
      <c r="F77" s="22">
        <f>ROUND(('[1]DK'!AM417),0)</f>
        <v>27035</v>
      </c>
      <c r="G77" s="23">
        <v>8575</v>
      </c>
    </row>
    <row r="78" spans="1:7" ht="15">
      <c r="A78" s="24" t="s">
        <v>111</v>
      </c>
      <c r="B78" s="36"/>
      <c r="C78" s="37" t="s">
        <v>112</v>
      </c>
      <c r="D78" s="38"/>
      <c r="E78" s="76"/>
      <c r="F78" s="22">
        <f>ROUND(('[1]DK'!AM433),0)</f>
        <v>16134</v>
      </c>
      <c r="G78" s="23">
        <v>9220</v>
      </c>
    </row>
    <row r="79" spans="1:7" ht="15">
      <c r="A79" s="24" t="s">
        <v>113</v>
      </c>
      <c r="B79" s="25"/>
      <c r="C79" s="26" t="s">
        <v>114</v>
      </c>
      <c r="D79" s="27"/>
      <c r="E79" s="43"/>
      <c r="F79" s="22">
        <f>ROUND(SUM('[1]DK'!AM186),0)</f>
        <v>252</v>
      </c>
      <c r="G79" s="23"/>
    </row>
    <row r="80" spans="1:7" ht="15">
      <c r="A80" s="10" t="s">
        <v>115</v>
      </c>
      <c r="B80" s="86" t="s">
        <v>116</v>
      </c>
      <c r="C80" s="87"/>
      <c r="D80" s="88"/>
      <c r="E80" s="43"/>
      <c r="F80" s="15">
        <f>ROUND((F86),0)</f>
        <v>5065</v>
      </c>
      <c r="G80" s="16">
        <v>1780</v>
      </c>
    </row>
    <row r="81" spans="1:7" ht="15">
      <c r="A81" s="17" t="s">
        <v>19</v>
      </c>
      <c r="B81" s="42" t="s">
        <v>117</v>
      </c>
      <c r="C81" s="25"/>
      <c r="D81" s="27"/>
      <c r="E81" s="43"/>
      <c r="F81" s="22"/>
      <c r="G81" s="23"/>
    </row>
    <row r="82" spans="1:7" ht="15">
      <c r="A82" s="17" t="s">
        <v>31</v>
      </c>
      <c r="B82" s="18" t="s">
        <v>118</v>
      </c>
      <c r="C82" s="73"/>
      <c r="D82" s="35"/>
      <c r="E82" s="41"/>
      <c r="F82" s="22"/>
      <c r="G82" s="23"/>
    </row>
    <row r="83" spans="1:7" ht="15">
      <c r="A83" s="24" t="s">
        <v>33</v>
      </c>
      <c r="B83" s="25"/>
      <c r="C83" s="26" t="s">
        <v>119</v>
      </c>
      <c r="D83" s="27"/>
      <c r="E83" s="41"/>
      <c r="F83" s="22"/>
      <c r="G83" s="23"/>
    </row>
    <row r="84" spans="1:7" ht="15">
      <c r="A84" s="24" t="s">
        <v>35</v>
      </c>
      <c r="B84" s="25"/>
      <c r="C84" s="26" t="s">
        <v>120</v>
      </c>
      <c r="D84" s="27"/>
      <c r="E84" s="41"/>
      <c r="F84" s="22"/>
      <c r="G84" s="23"/>
    </row>
    <row r="85" spans="1:7" ht="15">
      <c r="A85" s="51" t="s">
        <v>52</v>
      </c>
      <c r="B85" s="36" t="s">
        <v>121</v>
      </c>
      <c r="C85" s="37"/>
      <c r="D85" s="38"/>
      <c r="E85" s="41"/>
      <c r="F85" s="22"/>
      <c r="G85" s="23"/>
    </row>
    <row r="86" spans="1:7" ht="15">
      <c r="A86" s="67" t="s">
        <v>54</v>
      </c>
      <c r="B86" s="31" t="s">
        <v>122</v>
      </c>
      <c r="C86" s="32"/>
      <c r="D86" s="33"/>
      <c r="E86" s="41"/>
      <c r="F86" s="22">
        <f>ROUND(SUM(F87:F88),0)</f>
        <v>5065</v>
      </c>
      <c r="G86" s="23">
        <v>1780</v>
      </c>
    </row>
    <row r="87" spans="1:7" ht="15">
      <c r="A87" s="24" t="s">
        <v>123</v>
      </c>
      <c r="B87" s="12"/>
      <c r="C87" s="26" t="s">
        <v>124</v>
      </c>
      <c r="D87" s="13"/>
      <c r="E87" s="34"/>
      <c r="F87" s="22">
        <f>ROUND(SUM('[1]VRA'!H59),0)</f>
        <v>3285</v>
      </c>
      <c r="G87" s="23">
        <v>1780</v>
      </c>
    </row>
    <row r="88" spans="1:7" ht="15">
      <c r="A88" s="24" t="s">
        <v>125</v>
      </c>
      <c r="B88" s="12"/>
      <c r="C88" s="26" t="s">
        <v>126</v>
      </c>
      <c r="D88" s="13"/>
      <c r="E88" s="34"/>
      <c r="F88" s="22">
        <f>ROUND(('[1]DK'!AM222),0)</f>
        <v>1780</v>
      </c>
      <c r="G88" s="23"/>
    </row>
    <row r="89" spans="1:7" ht="15">
      <c r="A89" s="10" t="s">
        <v>127</v>
      </c>
      <c r="B89" s="86" t="s">
        <v>128</v>
      </c>
      <c r="C89" s="89"/>
      <c r="D89" s="88"/>
      <c r="E89" s="34"/>
      <c r="F89" s="22"/>
      <c r="G89" s="23"/>
    </row>
    <row r="90" spans="1:7" s="66" customFormat="1" ht="23.25" customHeight="1">
      <c r="A90" s="10"/>
      <c r="B90" s="99" t="s">
        <v>129</v>
      </c>
      <c r="C90" s="100"/>
      <c r="D90" s="101"/>
      <c r="E90" s="90"/>
      <c r="F90" s="22">
        <f>ROUND((F80+F60+F55),0)</f>
        <v>173323</v>
      </c>
      <c r="G90" s="23">
        <v>142600</v>
      </c>
    </row>
    <row r="91" ht="15">
      <c r="E91" s="91"/>
    </row>
    <row r="92" spans="1:7" ht="15.75">
      <c r="A92" s="113" t="s">
        <v>130</v>
      </c>
      <c r="B92" s="113"/>
      <c r="C92" s="113"/>
      <c r="D92" s="93"/>
      <c r="E92" s="94"/>
      <c r="F92" s="114" t="s">
        <v>131</v>
      </c>
      <c r="G92" s="115"/>
    </row>
    <row r="93" spans="1:7" ht="15.75" customHeight="1">
      <c r="A93" s="111" t="s">
        <v>132</v>
      </c>
      <c r="B93" s="112"/>
      <c r="C93" s="112"/>
      <c r="E93" s="95" t="s">
        <v>133</v>
      </c>
      <c r="F93" s="111" t="s">
        <v>137</v>
      </c>
      <c r="G93" s="111"/>
    </row>
  </sheetData>
  <sheetProtection/>
  <mergeCells count="19">
    <mergeCell ref="E14:G14"/>
    <mergeCell ref="B15:D15"/>
    <mergeCell ref="C1:G1"/>
    <mergeCell ref="C2:G2"/>
    <mergeCell ref="A5:G5"/>
    <mergeCell ref="A7:G7"/>
    <mergeCell ref="A4:G4"/>
    <mergeCell ref="A6:G6"/>
    <mergeCell ref="A8:G8"/>
    <mergeCell ref="A9:G9"/>
    <mergeCell ref="B90:D90"/>
    <mergeCell ref="B54:D54"/>
    <mergeCell ref="B22:D22"/>
    <mergeCell ref="A10:G10"/>
    <mergeCell ref="A93:C93"/>
    <mergeCell ref="A92:C92"/>
    <mergeCell ref="F92:G92"/>
    <mergeCell ref="F93:G93"/>
    <mergeCell ref="A12:G12"/>
  </mergeCells>
  <printOptions/>
  <pageMargins left="1.5748031496062993" right="1.1811023622047245" top="0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Kelmes raj savivaldybes adm svietimo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sk</dc:creator>
  <cp:keywords/>
  <dc:description/>
  <cp:lastModifiedBy>Home</cp:lastModifiedBy>
  <cp:lastPrinted>2011-12-28T13:09:05Z</cp:lastPrinted>
  <dcterms:created xsi:type="dcterms:W3CDTF">2011-12-28T13:04:46Z</dcterms:created>
  <dcterms:modified xsi:type="dcterms:W3CDTF">2011-08-13T14:40:38Z</dcterms:modified>
  <cp:category/>
  <cp:version/>
  <cp:contentType/>
  <cp:contentStatus/>
</cp:coreProperties>
</file>