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V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<sst xmlns="http://schemas.openxmlformats.org/spreadsheetml/2006/main" count="152" uniqueCount="119">
  <si>
    <t>3-iojo VSAFAS „Veiklos rezultatų ataskaita“</t>
  </si>
  <si>
    <t xml:space="preserve">                 2 priedas</t>
  </si>
  <si>
    <t>(Žemesniojo lygio viešojo sektoriaus subjektų, išskyrus mokesčių fondus ir išteklių fondus (įskaitant socialinės apsaugos fondus), veiklos rezultatų ataskaitos forma)</t>
  </si>
  <si>
    <t>Kelmės vaikų ir jaunimo sporto mokykla</t>
  </si>
  <si>
    <t>(viešojo sektoriaus subjekto arba viešojo sektoriaus subjektų grupės pavadinimas)</t>
  </si>
  <si>
    <t>190112078, Vyrauto Didžiojo g. 110, Kelmė</t>
  </si>
  <si>
    <t>(viešojo sektoriaus subjekto, parengusio veiklos rezultatų ataskaitą arba konsoliduotąją veiklos rezultatų ataskaitą, kodas, adresas)</t>
  </si>
  <si>
    <t>VEIKLOS REZULTATŲ ATASKAITA</t>
  </si>
  <si>
    <t>PAGAL 2011 M. RUGSĖJO 30 D. DUOMENIS</t>
  </si>
  <si>
    <t>2011-11-07  Nr._____</t>
  </si>
  <si>
    <t xml:space="preserve">                                                                                                       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</si>
  <si>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</si>
  <si>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</si>
  <si>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</si>
  <si>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</si>
  <si>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</si>
  <si>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</si>
  <si>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</t>
  </si>
  <si>
    <t>PAGRINDINĖS VEIKLOS PAJAMOS</t>
  </si>
  <si>
    <t>I</t>
  </si>
  <si>
    <t>FINANSAVIMO PAJAMOS</t>
  </si>
  <si>
    <t>I.1</t>
  </si>
  <si>
    <t xml:space="preserve">Iš valstybės biudžeto </t>
  </si>
  <si>
    <t>I.2</t>
  </si>
  <si>
    <t xml:space="preserve">Iš savivaldybių biudžetų </t>
  </si>
  <si>
    <t>I.3</t>
  </si>
  <si>
    <t>Iš ES, užsienio valstybių ir tarptautinių organizacijų lėšų</t>
  </si>
  <si>
    <t>I.4</t>
  </si>
  <si>
    <t>Iš kitų finansavimo šaltinių</t>
  </si>
  <si>
    <t>II</t>
  </si>
  <si>
    <t>MOKESČIŲ IR SOCIALINIŲ ĮMOKŲ PAJAMOS</t>
  </si>
  <si>
    <t>II.1</t>
  </si>
  <si>
    <t>Mokesčių pajamos grynąja verte</t>
  </si>
  <si>
    <t>II.1.1</t>
  </si>
  <si>
    <t>Mokesčių pajamos bendrąja verte</t>
  </si>
  <si>
    <t>II.1.2</t>
  </si>
  <si>
    <t>Pervestinų mokesčių suma</t>
  </si>
  <si>
    <t>II.2</t>
  </si>
  <si>
    <t>Socialinių įmokų pajamos grynąja verte</t>
  </si>
  <si>
    <t>II.2.1</t>
  </si>
  <si>
    <t>Socialinių įmokų pajamos bendrąja verte</t>
  </si>
  <si>
    <t>II.2.2</t>
  </si>
  <si>
    <t>Pervestinų socialinių įmokų suma</t>
  </si>
  <si>
    <t>III</t>
  </si>
  <si>
    <t xml:space="preserve">PAGRINDINĖS VEIKLOS KITOS PAJAMOS </t>
  </si>
  <si>
    <t>III.1</t>
  </si>
  <si>
    <t>Pagrindinės veiklos kitos pajamos</t>
  </si>
  <si>
    <t>III.2</t>
  </si>
  <si>
    <t>Pervestinų pagrindinės veiklos kitų pajamų suma</t>
  </si>
  <si>
    <t>B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</si>
  <si>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</si>
  <si>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</si>
  <si>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</si>
  <si>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</si>
  <si>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</si>
  <si>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</si>
  <si>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</si>
  <si>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</t>
  </si>
  <si>
    <t xml:space="preserve">Komandiruočių </t>
  </si>
  <si>
    <t>KOMANDIRUOČIŲ</t>
  </si>
  <si>
    <t>V</t>
  </si>
  <si>
    <t xml:space="preserve">Transporto </t>
  </si>
  <si>
    <t>TRANSPORTO</t>
  </si>
  <si>
    <t>VI</t>
  </si>
  <si>
    <t xml:space="preserve">Kvalifikacijos kėlimo </t>
  </si>
  <si>
    <t>KVALIFIKACIJOS KĖLIMO</t>
  </si>
  <si>
    <t>VII</t>
  </si>
  <si>
    <t>PAPRASTOJO Remonto IR EKSPLOATAVIMO</t>
  </si>
  <si>
    <t>PAPRASTOJO REMONTO IR EKSPLOATAVIMO</t>
  </si>
  <si>
    <t>VIII</t>
  </si>
  <si>
    <t>NUVERTĖJIMO IR NURAŠYTŲ SUMŲ</t>
  </si>
  <si>
    <t>IX</t>
  </si>
  <si>
    <t>SUNAUDOTŲ IR PARDUOTŲ ATSARGŲ SAVIKAINA</t>
  </si>
  <si>
    <t>X</t>
  </si>
  <si>
    <t>socialinių išmokų</t>
  </si>
  <si>
    <t>SOCIALINIŲ IŠMOKŲ</t>
  </si>
  <si>
    <t>XI</t>
  </si>
  <si>
    <t>nuomos</t>
  </si>
  <si>
    <t>NUOMOS</t>
  </si>
  <si>
    <t>XII</t>
  </si>
  <si>
    <t>finansavimo</t>
  </si>
  <si>
    <t>FINANSAVIMO</t>
  </si>
  <si>
    <t>XIII</t>
  </si>
  <si>
    <t>kitų paslaugų</t>
  </si>
  <si>
    <t>KITŲ PASLAUGŲ</t>
  </si>
  <si>
    <t>XIV</t>
  </si>
  <si>
    <t xml:space="preserve">Kitos </t>
  </si>
  <si>
    <t>KITOS</t>
  </si>
  <si>
    <t>XIV.1</t>
  </si>
  <si>
    <t>Veiklos mokesčių sąnaudos</t>
  </si>
  <si>
    <t>XIV.2</t>
  </si>
  <si>
    <t>Pagrindinės veiklos kitos sąnaudos</t>
  </si>
  <si>
    <t>C</t>
  </si>
  <si>
    <t>PAGRINDINĖS VEIKLOS PERVIRŠIS AR DEFICITAS</t>
  </si>
  <si>
    <t>D</t>
  </si>
  <si>
    <t>KITOS VEIKLOS REZULTATAS</t>
  </si>
  <si>
    <t>Kitos veiklos pajamos</t>
  </si>
  <si>
    <t>KITOS VEIKLOS PAJAMOS</t>
  </si>
  <si>
    <t>PERVESTINOS Į BIUDŽETĄ KITOS VEIKLOS PAJAMOS</t>
  </si>
  <si>
    <t>Kitos veiklos sąnaudos</t>
  </si>
  <si>
    <t>KITOS VEIKLOS SĄNAUDOS</t>
  </si>
  <si>
    <t>E</t>
  </si>
  <si>
    <t>FINANSINĖS IR INVESTICINĖS VEIKLOS REZULTATAS</t>
  </si>
  <si>
    <t>F</t>
  </si>
  <si>
    <t>APSKAITOS POLITIKOS KEITIMO IR ESMINIŲ APSKAITOS KLAIDŲ TAISYMO ĮTAKA</t>
  </si>
  <si>
    <t>G</t>
  </si>
  <si>
    <t>PELNO MOKESTIS</t>
  </si>
  <si>
    <t>H</t>
  </si>
  <si>
    <t>GRYNASIS PERVIRŠIS AR DEFICITAS PRIEŠ NUOSAVYBĖS METODO ĮTAKĄ</t>
  </si>
  <si>
    <t>NUOSAVYBĖS METODO ĮTAKA</t>
  </si>
  <si>
    <t>J</t>
  </si>
  <si>
    <t>GRYNASIS PERVIRŠIS AR DEFICITAS</t>
  </si>
  <si>
    <t>TENKANTIS KONTROLIUOJANČIAJAM SUBJEKTUI</t>
  </si>
  <si>
    <t>TENKANTIS MAŽUMOS DALIAI</t>
  </si>
  <si>
    <t>Mokyklos direktorius</t>
  </si>
  <si>
    <t>Algirdas Samulionis</t>
  </si>
  <si>
    <t>(teisės aktais įpareigoto pasirašyti asmens pareigų pavadinimas)</t>
  </si>
  <si>
    <t>(parašas)</t>
  </si>
  <si>
    <t xml:space="preserve">                           (vardas ir pavardė)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</si>
</sst>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3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i/>
      <sz val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" fontId="3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1" fontId="22" fillId="0" borderId="0" xfId="0" applyNumberFormat="1" applyFont="1" applyAlignment="1">
      <alignment/>
    </xf>
    <xf numFmtId="1" fontId="32" fillId="0" borderId="10" xfId="0" applyNumberFormat="1" applyFont="1" applyFill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34" fillId="0" borderId="1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4" fillId="0" borderId="13" xfId="0" applyFont="1" applyBorder="1" applyAlignment="1">
      <alignment horizontal="left" vertical="center" wrapText="1" indent="1"/>
    </xf>
    <xf numFmtId="0" fontId="1" fillId="0" borderId="11" xfId="0" applyBorder="1" applyAlignment="1">
      <alignment horizontal="left" vertical="center" wrapText="1" indent="1"/>
    </xf>
    <xf numFmtId="0" fontId="1" fillId="0" borderId="12" xfId="0" applyBorder="1" applyAlignment="1">
      <alignment horizontal="left" vertical="center" wrapText="1" indent="1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4" fillId="0" borderId="13" xfId="0" applyFont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0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 indent="2"/>
    </xf>
    <xf numFmtId="0" fontId="34" fillId="0" borderId="11" xfId="0" applyFont="1" applyBorder="1" applyAlignment="1">
      <alignment horizontal="left" vertical="center" wrapText="1" indent="2"/>
    </xf>
    <xf numFmtId="0" fontId="34" fillId="0" borderId="12" xfId="0" applyFont="1" applyBorder="1" applyAlignment="1">
      <alignment horizontal="left" vertical="center" wrapText="1" indent="2"/>
    </xf>
    <xf numFmtId="0" fontId="34" fillId="0" borderId="10" xfId="0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wrapText="1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607/Kelm&#279;s%20vaik&#371;%20ir%20jaunimo%20sporto%20mokykla\2011\DK\DK%20III%20KETVIRTIS\DK%202011%20Sporto%20I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441">
          <cell r="AM441">
            <v>15225.17</v>
          </cell>
        </row>
        <row r="442">
          <cell r="AM442">
            <v>348175.79</v>
          </cell>
        </row>
        <row r="445">
          <cell r="AM445">
            <v>391.4</v>
          </cell>
        </row>
        <row r="484">
          <cell r="AM484">
            <v>223.1</v>
          </cell>
        </row>
        <row r="485">
          <cell r="AM485">
            <v>12365</v>
          </cell>
        </row>
        <row r="542">
          <cell r="AL542">
            <v>199788.80999999997</v>
          </cell>
        </row>
        <row r="543">
          <cell r="AL543">
            <v>53163.07000000001</v>
          </cell>
        </row>
        <row r="544">
          <cell r="AL544">
            <v>490.26</v>
          </cell>
        </row>
        <row r="545">
          <cell r="AL545">
            <v>-6914.699999999996</v>
          </cell>
        </row>
        <row r="546">
          <cell r="AL546">
            <v>77345.59999999999</v>
          </cell>
        </row>
        <row r="547">
          <cell r="AL547">
            <v>0</v>
          </cell>
        </row>
        <row r="549">
          <cell r="AL549">
            <v>4318.11</v>
          </cell>
        </row>
        <row r="551">
          <cell r="AL551">
            <v>167.57999999999998</v>
          </cell>
        </row>
        <row r="552">
          <cell r="AL552">
            <v>3431.08</v>
          </cell>
        </row>
        <row r="553">
          <cell r="AL553">
            <v>355.68</v>
          </cell>
        </row>
        <row r="558">
          <cell r="AL558">
            <v>17708.76</v>
          </cell>
        </row>
        <row r="559">
          <cell r="AL559">
            <v>2890.74</v>
          </cell>
        </row>
        <row r="560">
          <cell r="AL560">
            <v>299.54</v>
          </cell>
        </row>
        <row r="561">
          <cell r="AL561">
            <v>1368.67</v>
          </cell>
        </row>
        <row r="562">
          <cell r="AL562">
            <v>0</v>
          </cell>
        </row>
        <row r="563">
          <cell r="AL563">
            <v>0</v>
          </cell>
        </row>
        <row r="564">
          <cell r="AL564">
            <v>1499</v>
          </cell>
        </row>
        <row r="566">
          <cell r="AL566">
            <v>6850.59</v>
          </cell>
        </row>
        <row r="567">
          <cell r="AL567">
            <v>0</v>
          </cell>
        </row>
        <row r="568">
          <cell r="AL568">
            <v>776.75</v>
          </cell>
        </row>
        <row r="569">
          <cell r="AL569">
            <v>352.6</v>
          </cell>
        </row>
        <row r="576">
          <cell r="AL576">
            <v>1825.23</v>
          </cell>
        </row>
        <row r="584">
          <cell r="AL584">
            <v>119.5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L11" sqref="L11"/>
    </sheetView>
  </sheetViews>
  <sheetFormatPr defaultColWidth="9.140625" defaultRowHeight="15"/>
  <cols>
    <col min="1" max="1" width="7.00390625" style="1" customWidth="1"/>
    <col min="2" max="2" width="1.421875" style="1" hidden="1" customWidth="1"/>
    <col min="3" max="3" width="26.421875" style="1" customWidth="1"/>
    <col min="4" max="4" width="16.00390625" style="1" customWidth="1"/>
    <col min="5" max="5" width="0" style="1" hidden="1" customWidth="1"/>
    <col min="6" max="6" width="22.421875" style="1" customWidth="1"/>
    <col min="7" max="7" width="11.421875" style="1" customWidth="1"/>
    <col min="8" max="8" width="12.421875" style="2" customWidth="1"/>
    <col min="9" max="9" width="14.28125" style="1" customWidth="1"/>
    <col min="10" max="16384" width="9.00390625" style="1" customWidth="1"/>
  </cols>
  <sheetData>
    <row r="1" spans="7:9" ht="12.75" customHeight="1">
      <c r="G1" s="55" t="s">
        <v>0</v>
      </c>
      <c r="H1" s="56"/>
      <c r="I1" s="56"/>
    </row>
    <row r="2" spans="7:9" ht="12.75" customHeight="1">
      <c r="G2" s="57" t="s">
        <v>1</v>
      </c>
      <c r="H2" s="58"/>
      <c r="I2" s="58"/>
    </row>
    <row r="3" ht="12.75" customHeight="1"/>
    <row r="4" spans="1:9" ht="26.25" customHeight="1">
      <c r="A4" s="59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4.25">
      <c r="A5" s="62" t="s">
        <v>3</v>
      </c>
      <c r="B5" s="62"/>
      <c r="C5" s="62"/>
      <c r="D5" s="62"/>
      <c r="E5" s="62"/>
      <c r="F5" s="62"/>
      <c r="G5" s="62"/>
      <c r="H5" s="62"/>
      <c r="I5" s="62"/>
    </row>
    <row r="6" spans="1:9" ht="12.75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</row>
    <row r="7" spans="1:9" ht="14.25">
      <c r="A7" s="62" t="s">
        <v>5</v>
      </c>
      <c r="B7" s="62"/>
      <c r="C7" s="62"/>
      <c r="D7" s="62"/>
      <c r="E7" s="62"/>
      <c r="F7" s="62"/>
      <c r="G7" s="62"/>
      <c r="H7" s="62"/>
      <c r="I7" s="62"/>
    </row>
    <row r="8" spans="1:9" ht="12.75" customHeight="1">
      <c r="A8" s="61" t="s">
        <v>6</v>
      </c>
      <c r="B8" s="61"/>
      <c r="C8" s="61"/>
      <c r="D8" s="61"/>
      <c r="E8" s="61"/>
      <c r="F8" s="61"/>
      <c r="G8" s="61"/>
      <c r="H8" s="61"/>
      <c r="I8" s="61"/>
    </row>
    <row r="9" spans="1:9" ht="22.5" customHeight="1">
      <c r="A9" s="80" t="s">
        <v>7</v>
      </c>
      <c r="B9" s="80"/>
      <c r="C9" s="80"/>
      <c r="D9" s="80"/>
      <c r="E9" s="80"/>
      <c r="F9" s="80"/>
      <c r="G9" s="80"/>
      <c r="H9" s="80"/>
      <c r="I9" s="80"/>
    </row>
    <row r="10" spans="1:9" ht="1.5" customHeight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5.75">
      <c r="A11" s="75" t="s">
        <v>8</v>
      </c>
      <c r="B11" s="75"/>
      <c r="C11" s="75"/>
      <c r="D11" s="75"/>
      <c r="E11" s="75"/>
      <c r="F11" s="75"/>
      <c r="G11" s="75"/>
      <c r="H11" s="75"/>
      <c r="I11" s="75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76" t="s">
        <v>9</v>
      </c>
      <c r="B13" s="77"/>
      <c r="C13" s="77"/>
      <c r="D13" s="77"/>
      <c r="E13" s="77"/>
      <c r="F13" s="77"/>
      <c r="G13" s="77"/>
      <c r="H13" s="77"/>
      <c r="I13" s="77"/>
    </row>
    <row r="14" spans="1:9" ht="12" customHeight="1">
      <c r="A14" s="78" t="s">
        <v>10</v>
      </c>
      <c r="B14" s="78"/>
      <c r="C14" s="78"/>
      <c r="D14" s="78"/>
      <c r="E14" s="78"/>
      <c r="F14" s="78"/>
      <c r="G14" s="78"/>
      <c r="H14" s="78"/>
      <c r="I14" s="78"/>
    </row>
    <row r="15" spans="1:9" s="4" customFormat="1" ht="12" customHeight="1">
      <c r="A15" s="79" t="s">
        <v>11</v>
      </c>
      <c r="B15" s="77"/>
      <c r="C15" s="77"/>
      <c r="D15" s="77"/>
      <c r="E15" s="77"/>
      <c r="F15" s="77"/>
      <c r="G15" s="77"/>
      <c r="H15" s="77"/>
      <c r="I15" s="77"/>
    </row>
    <row r="16" spans="1:9" s="7" customFormat="1" ht="49.5" customHeight="1">
      <c r="A16" s="73" t="s">
        <v>12</v>
      </c>
      <c r="B16" s="73"/>
      <c r="C16" s="73" t="s">
        <v>13</v>
      </c>
      <c r="D16" s="67"/>
      <c r="E16" s="67"/>
      <c r="F16" s="67"/>
      <c r="G16" s="5" t="s">
        <v>14</v>
      </c>
      <c r="H16" s="6" t="s">
        <v>15</v>
      </c>
      <c r="I16" s="5" t="s">
        <v>16</v>
      </c>
    </row>
    <row r="17" spans="1:9" ht="15.75">
      <c r="A17" s="8" t="s">
        <v>17</v>
      </c>
      <c r="B17" s="9" t="s">
        <v>18</v>
      </c>
      <c r="C17" s="68" t="s">
        <v>18</v>
      </c>
      <c r="D17" s="74"/>
      <c r="E17" s="74"/>
      <c r="F17" s="74"/>
      <c r="G17" s="9"/>
      <c r="H17" s="11">
        <f>ROUND((H18+H30),0)</f>
        <v>376380</v>
      </c>
      <c r="I17" s="8">
        <v>383941</v>
      </c>
    </row>
    <row r="18" spans="1:9" ht="15.75">
      <c r="A18" s="12" t="s">
        <v>19</v>
      </c>
      <c r="B18" s="13" t="s">
        <v>20</v>
      </c>
      <c r="C18" s="66" t="s">
        <v>20</v>
      </c>
      <c r="D18" s="66"/>
      <c r="E18" s="66"/>
      <c r="F18" s="66"/>
      <c r="G18" s="13"/>
      <c r="H18" s="16">
        <f>ROUND(SUM(H19:H22),0)</f>
        <v>363792</v>
      </c>
      <c r="I18" s="16">
        <v>383941</v>
      </c>
    </row>
    <row r="19" spans="1:9" ht="15.75">
      <c r="A19" s="12" t="s">
        <v>21</v>
      </c>
      <c r="B19" s="13" t="s">
        <v>22</v>
      </c>
      <c r="C19" s="72" t="s">
        <v>22</v>
      </c>
      <c r="D19" s="72"/>
      <c r="E19" s="72"/>
      <c r="F19" s="72"/>
      <c r="G19" s="13"/>
      <c r="H19" s="17">
        <f>ROUND(SUM('[1]DK'!AM441),0)</f>
        <v>15225</v>
      </c>
      <c r="I19" s="17">
        <v>14070</v>
      </c>
    </row>
    <row r="20" spans="1:9" ht="15.75">
      <c r="A20" s="12" t="s">
        <v>23</v>
      </c>
      <c r="B20" s="18" t="s">
        <v>24</v>
      </c>
      <c r="C20" s="72" t="s">
        <v>24</v>
      </c>
      <c r="D20" s="72"/>
      <c r="E20" s="72"/>
      <c r="F20" s="72"/>
      <c r="G20" s="18"/>
      <c r="H20" s="17">
        <f>ROUND(SUM('[1]DK'!AM442),0)</f>
        <v>348176</v>
      </c>
      <c r="I20" s="17">
        <v>368215</v>
      </c>
    </row>
    <row r="21" spans="1:9" ht="15.75">
      <c r="A21" s="12" t="s">
        <v>25</v>
      </c>
      <c r="B21" s="13" t="s">
        <v>26</v>
      </c>
      <c r="C21" s="72" t="s">
        <v>26</v>
      </c>
      <c r="D21" s="72"/>
      <c r="E21" s="72"/>
      <c r="F21" s="72"/>
      <c r="G21" s="13"/>
      <c r="H21" s="17"/>
      <c r="I21" s="17"/>
    </row>
    <row r="22" spans="1:9" ht="15.75">
      <c r="A22" s="12" t="s">
        <v>27</v>
      </c>
      <c r="B22" s="18" t="s">
        <v>28</v>
      </c>
      <c r="C22" s="72" t="s">
        <v>28</v>
      </c>
      <c r="D22" s="72"/>
      <c r="E22" s="72"/>
      <c r="F22" s="72"/>
      <c r="G22" s="18"/>
      <c r="H22" s="17">
        <f>ROUND(SUM('[1]DK'!AM445),0)</f>
        <v>391</v>
      </c>
      <c r="I22" s="17">
        <v>1656</v>
      </c>
    </row>
    <row r="23" spans="1:9" ht="15.75">
      <c r="A23" s="12" t="s">
        <v>29</v>
      </c>
      <c r="B23" s="13" t="s">
        <v>30</v>
      </c>
      <c r="C23" s="64" t="s">
        <v>30</v>
      </c>
      <c r="D23" s="64"/>
      <c r="E23" s="64"/>
      <c r="F23" s="64"/>
      <c r="G23" s="13"/>
      <c r="H23" s="11"/>
      <c r="I23" s="8"/>
    </row>
    <row r="24" spans="1:9" ht="15.75">
      <c r="A24" s="12" t="s">
        <v>31</v>
      </c>
      <c r="B24" s="13"/>
      <c r="C24" s="42" t="s">
        <v>32</v>
      </c>
      <c r="D24" s="45"/>
      <c r="E24" s="45"/>
      <c r="F24" s="46"/>
      <c r="G24" s="13"/>
      <c r="H24" s="11"/>
      <c r="I24" s="8"/>
    </row>
    <row r="25" spans="1:9" ht="15.75">
      <c r="A25" s="12" t="s">
        <v>33</v>
      </c>
      <c r="B25" s="13"/>
      <c r="C25" s="69" t="s">
        <v>34</v>
      </c>
      <c r="D25" s="70"/>
      <c r="E25" s="70"/>
      <c r="F25" s="71"/>
      <c r="G25" s="13"/>
      <c r="H25" s="11"/>
      <c r="I25" s="8"/>
    </row>
    <row r="26" spans="1:9" ht="15.75">
      <c r="A26" s="12" t="s">
        <v>35</v>
      </c>
      <c r="B26" s="13"/>
      <c r="C26" s="69" t="s">
        <v>36</v>
      </c>
      <c r="D26" s="70"/>
      <c r="E26" s="70"/>
      <c r="F26" s="71"/>
      <c r="G26" s="13"/>
      <c r="H26" s="11"/>
      <c r="I26" s="8"/>
    </row>
    <row r="27" spans="1:9" ht="15.75">
      <c r="A27" s="12" t="s">
        <v>37</v>
      </c>
      <c r="B27" s="13"/>
      <c r="C27" s="42" t="s">
        <v>38</v>
      </c>
      <c r="D27" s="45"/>
      <c r="E27" s="45"/>
      <c r="F27" s="46"/>
      <c r="G27" s="13"/>
      <c r="H27" s="11"/>
      <c r="I27" s="8"/>
    </row>
    <row r="28" spans="1:9" ht="15.75">
      <c r="A28" s="12" t="s">
        <v>39</v>
      </c>
      <c r="B28" s="13"/>
      <c r="C28" s="69" t="s">
        <v>40</v>
      </c>
      <c r="D28" s="70"/>
      <c r="E28" s="70"/>
      <c r="F28" s="71"/>
      <c r="G28" s="13"/>
      <c r="H28" s="11"/>
      <c r="I28" s="8"/>
    </row>
    <row r="29" spans="1:9" ht="15.75">
      <c r="A29" s="12" t="s">
        <v>41</v>
      </c>
      <c r="B29" s="13"/>
      <c r="C29" s="69" t="s">
        <v>42</v>
      </c>
      <c r="D29" s="70"/>
      <c r="E29" s="70"/>
      <c r="F29" s="71"/>
      <c r="G29" s="13"/>
      <c r="H29" s="11"/>
      <c r="I29" s="8"/>
    </row>
    <row r="30" spans="1:9" ht="15.75">
      <c r="A30" s="12" t="s">
        <v>43</v>
      </c>
      <c r="B30" s="13" t="s">
        <v>44</v>
      </c>
      <c r="C30" s="64" t="s">
        <v>44</v>
      </c>
      <c r="D30" s="64"/>
      <c r="E30" s="64"/>
      <c r="F30" s="64"/>
      <c r="G30" s="13"/>
      <c r="H30" s="16">
        <f>ROUND(SUM(H31:H32),0)</f>
        <v>12588</v>
      </c>
      <c r="I30" s="8"/>
    </row>
    <row r="31" spans="1:9" ht="15.75">
      <c r="A31" s="12" t="s">
        <v>45</v>
      </c>
      <c r="B31" s="18" t="s">
        <v>46</v>
      </c>
      <c r="C31" s="64" t="s">
        <v>46</v>
      </c>
      <c r="D31" s="64"/>
      <c r="E31" s="64"/>
      <c r="F31" s="64"/>
      <c r="G31" s="18"/>
      <c r="H31" s="16">
        <f>ROUND(SUM('[1]DK'!AM485+'[1]DK'!AM484),0)</f>
        <v>12588</v>
      </c>
      <c r="I31" s="8"/>
    </row>
    <row r="32" spans="1:9" ht="15.75">
      <c r="A32" s="12" t="s">
        <v>47</v>
      </c>
      <c r="B32" s="18" t="s">
        <v>48</v>
      </c>
      <c r="C32" s="64" t="s">
        <v>48</v>
      </c>
      <c r="D32" s="64"/>
      <c r="E32" s="64"/>
      <c r="F32" s="64"/>
      <c r="G32" s="18"/>
      <c r="H32" s="16"/>
      <c r="I32" s="11"/>
    </row>
    <row r="33" spans="1:9" ht="15.75">
      <c r="A33" s="8" t="s">
        <v>49</v>
      </c>
      <c r="B33" s="9" t="s">
        <v>50</v>
      </c>
      <c r="C33" s="68" t="s">
        <v>50</v>
      </c>
      <c r="D33" s="68"/>
      <c r="E33" s="68"/>
      <c r="F33" s="68"/>
      <c r="G33" s="9"/>
      <c r="H33" s="11">
        <f>ROUND(SUM(H34:H46),0)</f>
        <v>370178</v>
      </c>
      <c r="I33" s="11">
        <v>383941</v>
      </c>
    </row>
    <row r="34" spans="1:9" ht="15.75">
      <c r="A34" s="12" t="s">
        <v>19</v>
      </c>
      <c r="B34" s="13" t="s">
        <v>51</v>
      </c>
      <c r="C34" s="64" t="s">
        <v>52</v>
      </c>
      <c r="D34" s="65"/>
      <c r="E34" s="65"/>
      <c r="F34" s="65"/>
      <c r="G34" s="13"/>
      <c r="H34" s="20">
        <f>ROUND(('[1]DK'!AL542+'[1]DK'!AL543+'[1]DK'!AL544+'[1]DK'!AL545+'[1]DK'!AL546+'[1]DK'!AL547),0)</f>
        <v>323873</v>
      </c>
      <c r="I34" s="20">
        <v>342633</v>
      </c>
    </row>
    <row r="35" spans="1:9" ht="15.75">
      <c r="A35" s="12" t="s">
        <v>29</v>
      </c>
      <c r="B35" s="13" t="s">
        <v>53</v>
      </c>
      <c r="C35" s="64" t="s">
        <v>54</v>
      </c>
      <c r="D35" s="65"/>
      <c r="E35" s="65"/>
      <c r="F35" s="65"/>
      <c r="G35" s="13"/>
      <c r="H35" s="20">
        <f>ROUND(('[1]DK'!AL549+'[1]DK'!AL551+'[1]DK'!AL552+'[1]DK'!AL553),0)</f>
        <v>8272</v>
      </c>
      <c r="I35" s="20"/>
    </row>
    <row r="36" spans="1:9" ht="15.75">
      <c r="A36" s="12" t="s">
        <v>43</v>
      </c>
      <c r="B36" s="13" t="s">
        <v>55</v>
      </c>
      <c r="C36" s="64" t="s">
        <v>56</v>
      </c>
      <c r="D36" s="65"/>
      <c r="E36" s="65"/>
      <c r="F36" s="65"/>
      <c r="G36" s="13"/>
      <c r="H36" s="16">
        <f>ROUND(('[1]DK'!AL558+'[1]DK'!AL559+'[1]DK'!AL560+'[1]DK'!AL561+'[1]DK'!AL562+'[1]DK'!AL563),0)</f>
        <v>22268</v>
      </c>
      <c r="I36" s="20">
        <v>23586</v>
      </c>
    </row>
    <row r="37" spans="1:9" ht="15.75">
      <c r="A37" s="12" t="s">
        <v>57</v>
      </c>
      <c r="B37" s="13" t="s">
        <v>58</v>
      </c>
      <c r="C37" s="66" t="s">
        <v>59</v>
      </c>
      <c r="D37" s="65"/>
      <c r="E37" s="65"/>
      <c r="F37" s="65"/>
      <c r="G37" s="13"/>
      <c r="H37" s="21">
        <f>ROUND(('[1]DK'!AL564),0)</f>
        <v>1499</v>
      </c>
      <c r="I37" s="20">
        <v>1326</v>
      </c>
    </row>
    <row r="38" spans="1:9" ht="15.75">
      <c r="A38" s="12" t="s">
        <v>60</v>
      </c>
      <c r="B38" s="13" t="s">
        <v>61</v>
      </c>
      <c r="C38" s="66" t="s">
        <v>62</v>
      </c>
      <c r="D38" s="65"/>
      <c r="E38" s="65"/>
      <c r="F38" s="65"/>
      <c r="G38" s="13"/>
      <c r="H38" s="16">
        <f>ROUND(SUM('[1]DK'!AL566:AL568),0)</f>
        <v>7627</v>
      </c>
      <c r="I38" s="20">
        <v>7133</v>
      </c>
    </row>
    <row r="39" spans="1:9" ht="15.75">
      <c r="A39" s="12" t="s">
        <v>63</v>
      </c>
      <c r="B39" s="13" t="s">
        <v>64</v>
      </c>
      <c r="C39" s="66" t="s">
        <v>65</v>
      </c>
      <c r="D39" s="65"/>
      <c r="E39" s="65"/>
      <c r="F39" s="65"/>
      <c r="G39" s="13"/>
      <c r="H39" s="16">
        <f>ROUND(SUM('[1]DK'!AL569),0)</f>
        <v>353</v>
      </c>
      <c r="I39" s="20"/>
    </row>
    <row r="40" spans="1:9" ht="15.75">
      <c r="A40" s="12" t="s">
        <v>66</v>
      </c>
      <c r="B40" s="13" t="s">
        <v>67</v>
      </c>
      <c r="C40" s="66" t="s">
        <v>68</v>
      </c>
      <c r="D40" s="65"/>
      <c r="E40" s="65"/>
      <c r="F40" s="65"/>
      <c r="G40" s="13"/>
      <c r="H40" s="16"/>
      <c r="I40" s="20"/>
    </row>
    <row r="41" spans="1:9" ht="15.75">
      <c r="A41" s="12" t="s">
        <v>69</v>
      </c>
      <c r="B41" s="13" t="s">
        <v>70</v>
      </c>
      <c r="C41" s="64" t="s">
        <v>70</v>
      </c>
      <c r="D41" s="65"/>
      <c r="E41" s="65"/>
      <c r="F41" s="65"/>
      <c r="G41" s="13"/>
      <c r="H41" s="16"/>
      <c r="I41" s="20"/>
    </row>
    <row r="42" spans="1:9" ht="15.75">
      <c r="A42" s="12" t="s">
        <v>71</v>
      </c>
      <c r="B42" s="13" t="s">
        <v>72</v>
      </c>
      <c r="C42" s="66" t="s">
        <v>72</v>
      </c>
      <c r="D42" s="65"/>
      <c r="E42" s="65"/>
      <c r="F42" s="65"/>
      <c r="G42" s="13"/>
      <c r="H42" s="16">
        <f>ROUND(('[1]DK'!AL576+'[1]DK'!AL584),0)</f>
        <v>1945</v>
      </c>
      <c r="I42" s="20">
        <v>5872</v>
      </c>
    </row>
    <row r="43" spans="1:9" ht="15.75" customHeight="1">
      <c r="A43" s="12" t="s">
        <v>73</v>
      </c>
      <c r="B43" s="13" t="s">
        <v>74</v>
      </c>
      <c r="C43" s="64" t="s">
        <v>75</v>
      </c>
      <c r="D43" s="67"/>
      <c r="E43" s="67"/>
      <c r="F43" s="67"/>
      <c r="G43" s="13"/>
      <c r="H43" s="16"/>
      <c r="I43" s="20"/>
    </row>
    <row r="44" spans="1:9" ht="15.75" customHeight="1">
      <c r="A44" s="12" t="s">
        <v>76</v>
      </c>
      <c r="B44" s="13" t="s">
        <v>77</v>
      </c>
      <c r="C44" s="64" t="s">
        <v>78</v>
      </c>
      <c r="D44" s="65"/>
      <c r="E44" s="65"/>
      <c r="F44" s="65"/>
      <c r="G44" s="13"/>
      <c r="H44" s="16"/>
      <c r="I44" s="20">
        <v>1525</v>
      </c>
    </row>
    <row r="45" spans="1:9" ht="15.75">
      <c r="A45" s="12" t="s">
        <v>79</v>
      </c>
      <c r="B45" s="13" t="s">
        <v>80</v>
      </c>
      <c r="C45" s="64" t="s">
        <v>81</v>
      </c>
      <c r="D45" s="65"/>
      <c r="E45" s="65"/>
      <c r="F45" s="65"/>
      <c r="G45" s="13"/>
      <c r="H45" s="16"/>
      <c r="I45" s="20"/>
    </row>
    <row r="46" spans="1:9" ht="15.75">
      <c r="A46" s="12" t="s">
        <v>82</v>
      </c>
      <c r="B46" s="13" t="s">
        <v>83</v>
      </c>
      <c r="C46" s="64" t="s">
        <v>84</v>
      </c>
      <c r="D46" s="65"/>
      <c r="E46" s="65"/>
      <c r="F46" s="65"/>
      <c r="G46" s="13"/>
      <c r="H46" s="16">
        <v>4341</v>
      </c>
      <c r="I46" s="20">
        <v>1710</v>
      </c>
    </row>
    <row r="47" spans="1:9" ht="15.75">
      <c r="A47" s="12" t="s">
        <v>85</v>
      </c>
      <c r="B47" s="13" t="s">
        <v>86</v>
      </c>
      <c r="C47" s="50" t="s">
        <v>87</v>
      </c>
      <c r="D47" s="51"/>
      <c r="E47" s="51"/>
      <c r="F47" s="52"/>
      <c r="G47" s="13"/>
      <c r="H47" s="16"/>
      <c r="I47" s="20">
        <v>156</v>
      </c>
    </row>
    <row r="48" spans="1:9" ht="15.75">
      <c r="A48" s="12" t="s">
        <v>88</v>
      </c>
      <c r="B48" s="13"/>
      <c r="C48" s="42" t="s">
        <v>89</v>
      </c>
      <c r="D48" s="43"/>
      <c r="E48" s="43"/>
      <c r="F48" s="44"/>
      <c r="G48" s="13"/>
      <c r="H48" s="16"/>
      <c r="I48" s="20"/>
    </row>
    <row r="49" spans="1:9" ht="15.75">
      <c r="A49" s="12" t="s">
        <v>90</v>
      </c>
      <c r="B49" s="13"/>
      <c r="C49" s="42" t="s">
        <v>91</v>
      </c>
      <c r="D49" s="45"/>
      <c r="E49" s="45"/>
      <c r="F49" s="46"/>
      <c r="G49" s="13"/>
      <c r="H49" s="16"/>
      <c r="I49" s="19"/>
    </row>
    <row r="50" spans="1:9" ht="15.75">
      <c r="A50" s="9" t="s">
        <v>92</v>
      </c>
      <c r="B50" s="22" t="s">
        <v>93</v>
      </c>
      <c r="C50" s="54" t="s">
        <v>93</v>
      </c>
      <c r="D50" s="14"/>
      <c r="E50" s="14"/>
      <c r="F50" s="15"/>
      <c r="G50" s="22"/>
      <c r="H50" s="11">
        <f>ROUND((H17-H33),0)</f>
        <v>6202</v>
      </c>
      <c r="I50" s="11">
        <v>0</v>
      </c>
    </row>
    <row r="51" spans="1:9" ht="15.75">
      <c r="A51" s="9" t="s">
        <v>94</v>
      </c>
      <c r="B51" s="9" t="s">
        <v>95</v>
      </c>
      <c r="C51" s="27" t="s">
        <v>95</v>
      </c>
      <c r="D51" s="14"/>
      <c r="E51" s="14"/>
      <c r="F51" s="15"/>
      <c r="G51" s="10"/>
      <c r="H51" s="11"/>
      <c r="I51" s="10"/>
    </row>
    <row r="52" spans="1:9" ht="15.75">
      <c r="A52" s="18" t="s">
        <v>19</v>
      </c>
      <c r="B52" s="13" t="s">
        <v>96</v>
      </c>
      <c r="C52" s="50" t="s">
        <v>97</v>
      </c>
      <c r="D52" s="51"/>
      <c r="E52" s="51"/>
      <c r="F52" s="52"/>
      <c r="G52" s="19"/>
      <c r="H52" s="16"/>
      <c r="I52" s="19"/>
    </row>
    <row r="53" spans="1:9" ht="15.75">
      <c r="A53" s="18" t="s">
        <v>29</v>
      </c>
      <c r="B53" s="13" t="s">
        <v>98</v>
      </c>
      <c r="C53" s="50" t="s">
        <v>98</v>
      </c>
      <c r="D53" s="51"/>
      <c r="E53" s="51"/>
      <c r="F53" s="52"/>
      <c r="G53" s="19"/>
      <c r="H53" s="16"/>
      <c r="I53" s="19"/>
    </row>
    <row r="54" spans="1:9" ht="15.75">
      <c r="A54" s="18" t="s">
        <v>43</v>
      </c>
      <c r="B54" s="13" t="s">
        <v>99</v>
      </c>
      <c r="C54" s="50" t="s">
        <v>100</v>
      </c>
      <c r="D54" s="51"/>
      <c r="E54" s="51"/>
      <c r="F54" s="52"/>
      <c r="G54" s="19"/>
      <c r="H54" s="16"/>
      <c r="I54" s="19"/>
    </row>
    <row r="55" spans="1:9" ht="15.75">
      <c r="A55" s="9" t="s">
        <v>101</v>
      </c>
      <c r="B55" s="22" t="s">
        <v>102</v>
      </c>
      <c r="C55" s="54" t="s">
        <v>102</v>
      </c>
      <c r="D55" s="14"/>
      <c r="E55" s="14"/>
      <c r="F55" s="15"/>
      <c r="G55" s="10"/>
      <c r="H55" s="11"/>
      <c r="I55" s="10"/>
    </row>
    <row r="56" spans="1:9" ht="30" customHeight="1">
      <c r="A56" s="9" t="s">
        <v>103</v>
      </c>
      <c r="B56" s="22" t="s">
        <v>104</v>
      </c>
      <c r="C56" s="63" t="s">
        <v>104</v>
      </c>
      <c r="D56" s="25"/>
      <c r="E56" s="25"/>
      <c r="F56" s="26"/>
      <c r="G56" s="10"/>
      <c r="H56" s="23"/>
      <c r="I56" s="10"/>
    </row>
    <row r="57" spans="1:9" ht="15.75">
      <c r="A57" s="9" t="s">
        <v>105</v>
      </c>
      <c r="B57" s="22" t="s">
        <v>106</v>
      </c>
      <c r="C57" s="54" t="s">
        <v>106</v>
      </c>
      <c r="D57" s="14"/>
      <c r="E57" s="14"/>
      <c r="F57" s="15"/>
      <c r="G57" s="10"/>
      <c r="H57" s="11"/>
      <c r="I57" s="10"/>
    </row>
    <row r="58" spans="1:9" ht="30" customHeight="1">
      <c r="A58" s="9" t="s">
        <v>107</v>
      </c>
      <c r="B58" s="9" t="s">
        <v>108</v>
      </c>
      <c r="C58" s="53" t="s">
        <v>108</v>
      </c>
      <c r="D58" s="25"/>
      <c r="E58" s="25"/>
      <c r="F58" s="26"/>
      <c r="G58" s="10"/>
      <c r="H58" s="24">
        <f>ROUND((H50),0)</f>
        <v>6202</v>
      </c>
      <c r="I58" s="24">
        <v>0</v>
      </c>
    </row>
    <row r="59" spans="1:9" ht="15.75">
      <c r="A59" s="9" t="s">
        <v>19</v>
      </c>
      <c r="B59" s="9" t="s">
        <v>109</v>
      </c>
      <c r="C59" s="27" t="s">
        <v>109</v>
      </c>
      <c r="D59" s="14"/>
      <c r="E59" s="14"/>
      <c r="F59" s="15"/>
      <c r="G59" s="10"/>
      <c r="H59" s="11"/>
      <c r="I59" s="28"/>
    </row>
    <row r="60" spans="1:9" ht="15.75">
      <c r="A60" s="9" t="s">
        <v>110</v>
      </c>
      <c r="B60" s="22" t="s">
        <v>111</v>
      </c>
      <c r="C60" s="54" t="s">
        <v>111</v>
      </c>
      <c r="D60" s="14"/>
      <c r="E60" s="14"/>
      <c r="F60" s="15"/>
      <c r="G60" s="10"/>
      <c r="H60" s="11">
        <f>ROUND((H58),0)</f>
        <v>6202</v>
      </c>
      <c r="I60" s="11">
        <v>0</v>
      </c>
    </row>
    <row r="61" spans="1:9" ht="15.75">
      <c r="A61" s="18" t="s">
        <v>19</v>
      </c>
      <c r="B61" s="13" t="s">
        <v>112</v>
      </c>
      <c r="C61" s="50" t="s">
        <v>112</v>
      </c>
      <c r="D61" s="51"/>
      <c r="E61" s="51"/>
      <c r="F61" s="52"/>
      <c r="G61" s="19"/>
      <c r="H61" s="29"/>
      <c r="I61" s="19"/>
    </row>
    <row r="62" spans="1:9" ht="15.75">
      <c r="A62" s="18" t="s">
        <v>29</v>
      </c>
      <c r="B62" s="13" t="s">
        <v>113</v>
      </c>
      <c r="C62" s="50" t="s">
        <v>113</v>
      </c>
      <c r="D62" s="51"/>
      <c r="E62" s="51"/>
      <c r="F62" s="52"/>
      <c r="G62" s="19"/>
      <c r="H62" s="29"/>
      <c r="I62" s="19"/>
    </row>
    <row r="63" spans="1:9" ht="15">
      <c r="A63" s="30"/>
      <c r="B63" s="30"/>
      <c r="C63" s="30"/>
      <c r="D63" s="30"/>
      <c r="G63" s="31"/>
      <c r="H63" s="32"/>
      <c r="I63" s="31"/>
    </row>
    <row r="64" spans="1:9" s="36" customFormat="1" ht="15.75">
      <c r="A64" s="47" t="s">
        <v>114</v>
      </c>
      <c r="B64" s="48"/>
      <c r="C64" s="48"/>
      <c r="D64" s="48"/>
      <c r="E64" s="33"/>
      <c r="F64" s="34"/>
      <c r="G64" s="35"/>
      <c r="H64" s="38" t="s">
        <v>115</v>
      </c>
      <c r="I64" s="39"/>
    </row>
    <row r="65" spans="1:9" ht="14.25">
      <c r="A65" s="49" t="s">
        <v>116</v>
      </c>
      <c r="B65" s="49"/>
      <c r="C65" s="49"/>
      <c r="D65" s="49"/>
      <c r="G65" s="37" t="s">
        <v>117</v>
      </c>
      <c r="H65" s="40" t="s">
        <v>118</v>
      </c>
      <c r="I65" s="41"/>
    </row>
  </sheetData>
  <mergeCells count="65">
    <mergeCell ref="A7:I7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C17:F17"/>
    <mergeCell ref="C18:F18"/>
    <mergeCell ref="C19:F19"/>
    <mergeCell ref="C20:F20"/>
    <mergeCell ref="C21:F21"/>
    <mergeCell ref="C22:F22"/>
    <mergeCell ref="C23:F23"/>
    <mergeCell ref="C30:F30"/>
    <mergeCell ref="C31:F31"/>
    <mergeCell ref="C24:F24"/>
    <mergeCell ref="C25:F25"/>
    <mergeCell ref="C26:F26"/>
    <mergeCell ref="C27:F27"/>
    <mergeCell ref="C28:F28"/>
    <mergeCell ref="C29:F29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50:F50"/>
    <mergeCell ref="C51:F51"/>
    <mergeCell ref="C52:F52"/>
    <mergeCell ref="C53:F53"/>
    <mergeCell ref="C61:F61"/>
    <mergeCell ref="C54:F54"/>
    <mergeCell ref="C55:F55"/>
    <mergeCell ref="C56:F56"/>
    <mergeCell ref="C57:F57"/>
    <mergeCell ref="G1:I1"/>
    <mergeCell ref="G2:I2"/>
    <mergeCell ref="A4:I4"/>
    <mergeCell ref="A6:I6"/>
    <mergeCell ref="A5:I5"/>
    <mergeCell ref="H64:I64"/>
    <mergeCell ref="H65:I65"/>
    <mergeCell ref="C48:F48"/>
    <mergeCell ref="C49:F49"/>
    <mergeCell ref="A64:D64"/>
    <mergeCell ref="A65:D65"/>
    <mergeCell ref="C62:F62"/>
    <mergeCell ref="C58:F58"/>
    <mergeCell ref="C59:F59"/>
    <mergeCell ref="C60:F60"/>
  </mergeCells>
  <printOptions/>
  <pageMargins left="0.984251968503937" right="0.75" top="0.1968503937007874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2012-05-17T11:52:05Z</dcterms:created>
  <dcterms:modified xsi:type="dcterms:W3CDTF">2012-05-21T05:21:49Z</dcterms:modified>
  <cp:category/>
  <cp:version/>
  <cp:contentType/>
  <cp:contentStatus/>
</cp:coreProperties>
</file>