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35" windowHeight="8130" activeTab="0"/>
  </bookViews>
  <sheets>
    <sheet name="FS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<sst xmlns="http://schemas.openxmlformats.org/spreadsheetml/2006/main" count="44" uniqueCount="38">
  <si>
    <t xml:space="preserve">                                                                                4 priedas</t>
  </si>
  <si>
    <t>(Informacijos apie finansavimo sumas pagal šaltinį, tikslinę paskirtį ir jų pokyčius per ataskaitinį laikotarpį pateikimo žemesniojo lygio 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</si>
  <si>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</si>
  <si>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</si>
  <si>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</si>
  <si>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</si>
  <si>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</si>
  <si>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</si>
  <si>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Finansavimo sumos (gautos), išskyrus neatlygintinai gautą turtą</t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</si>
  <si>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</si>
  <si>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</si>
  <si>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</si>
  <si>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</si>
  <si>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 xml:space="preserve">Finansavimo sumų sumažėjimas dėl jų panaudojimo savo veiklai </t>
  </si>
  <si>
    <t>Finansavimo sumų sumažėjimas dėl jų perdavimo ne viešojo sektoriaus subjektams</t>
  </si>
  <si>
    <t>Finansavimo sumos (grąžintos)</t>
  </si>
  <si>
    <t>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</si>
  <si>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</si>
  <si>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</si>
  <si>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</si>
  <si>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</si>
  <si>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</si>
  <si>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</si>
  <si>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</si>
  <si>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</si>
  <si>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</si>
  <si>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</si>
  <si>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</si>
  <si>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</si>
  <si>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</si>
  <si>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</si>
  <si>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</si>
  <si>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</si>
  <si>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</si>
  <si>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</si>
  <si>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</si>
  <si>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sumų:</t>
  </si>
  <si>
    <r>
      <t xml:space="preserve">20-ojo VSAFAS </t>
    </r>
    <r>
      <rPr>
        <sz val="10"/>
        <rFont val="Arial"/>
        <family val="2"/>
      </rPr>
      <t>„Finansavimo sumos“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</si>
</sst>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0"/>
    <numFmt numFmtId="174" formatCode="0.000"/>
  </numFmts>
  <fonts count="26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14" fontId="21" fillId="0" borderId="0" xfId="0" applyNumberFormat="1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1" fontId="25" fillId="0" borderId="10" xfId="0" applyNumberFormat="1" applyFont="1" applyFill="1" applyBorder="1" applyAlignment="1">
      <alignment vertical="center" wrapText="1"/>
    </xf>
    <xf numFmtId="1" fontId="25" fillId="0" borderId="10" xfId="0" applyNumberFormat="1" applyFont="1" applyFill="1" applyBorder="1" applyAlignment="1">
      <alignment horizontal="right" vertical="center" wrapText="1"/>
    </xf>
    <xf numFmtId="1" fontId="25" fillId="0" borderId="10" xfId="0" applyNumberFormat="1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vertical="center" wrapText="1"/>
    </xf>
    <xf numFmtId="1" fontId="23" fillId="0" borderId="10" xfId="0" applyNumberFormat="1" applyFont="1" applyFill="1" applyBorder="1" applyAlignment="1">
      <alignment horizontal="right" vertical="center" wrapText="1"/>
    </xf>
    <xf numFmtId="1" fontId="23" fillId="0" borderId="10" xfId="0" applyNumberFormat="1" applyFont="1" applyFill="1" applyBorder="1" applyAlignment="1">
      <alignment horizontal="justify" vertical="center" wrapText="1"/>
    </xf>
    <xf numFmtId="1" fontId="21" fillId="0" borderId="0" xfId="0" applyNumberFormat="1" applyFont="1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1" fontId="23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</cellXfs>
  <cellStyles count="49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Followed Hyperlink" xfId="40"/>
    <cellStyle name="Bad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Comma" xfId="52"/>
    <cellStyle name="Comma [0]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info.lt/msg/att/82789561/Kelm&#279;s%20vaik&#371;%20ir%20jaunimo%20sporto%20mokykla\2011\DK\DK%20II%20KETVIRTIS\DK%202011%20Sporto%20II%20KETVIRTI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info.lt/msg/att/82789561/Kelm&#279;s%20vaik&#371;%20ir%20jaunimo%20sporto%20mokykla\DK\DK%20I%20KETVIRTIS\DK%202011%20Sporto%20I%20KETVIRT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ai"/>
      <sheetName val="DK"/>
      <sheetName val="FBA "/>
      <sheetName val="VRA"/>
      <sheetName val="FS"/>
    </sheetNames>
    <sheetDataSet>
      <sheetData sheetId="1">
        <row r="277">
          <cell r="AK277">
            <v>-11078</v>
          </cell>
        </row>
        <row r="278">
          <cell r="AK278">
            <v>8885.2</v>
          </cell>
        </row>
        <row r="281">
          <cell r="AK281">
            <v>-119440.12</v>
          </cell>
        </row>
        <row r="282">
          <cell r="AK282">
            <v>9297.2</v>
          </cell>
        </row>
        <row r="289">
          <cell r="AK289">
            <v>-307791</v>
          </cell>
        </row>
        <row r="290">
          <cell r="AK290">
            <v>114284.09</v>
          </cell>
        </row>
        <row r="291">
          <cell r="AK291">
            <v>103230.85</v>
          </cell>
        </row>
        <row r="292">
          <cell r="AK292">
            <v>241.25</v>
          </cell>
        </row>
        <row r="293">
          <cell r="AK293">
            <v>6609.74</v>
          </cell>
        </row>
        <row r="294">
          <cell r="AK294">
            <v>25313.91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strai"/>
      <sheetName val="DK"/>
      <sheetName val="FBA "/>
      <sheetName val="VRA"/>
      <sheetName val="FS"/>
    </sheetNames>
    <sheetDataSet>
      <sheetData sheetId="4">
        <row r="21">
          <cell r="C21">
            <v>1307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E14" sqref="E14"/>
    </sheetView>
  </sheetViews>
  <sheetFormatPr defaultColWidth="9.140625" defaultRowHeight="15"/>
  <cols>
    <col min="1" max="1" width="5.28125" style="1" customWidth="1"/>
    <col min="2" max="2" width="28.7109375" style="2" customWidth="1"/>
    <col min="3" max="6" width="12.8515625" style="2" customWidth="1"/>
    <col min="7" max="7" width="13.140625" style="2" customWidth="1"/>
    <col min="8" max="9" width="12.8515625" style="2" customWidth="1"/>
    <col min="10" max="10" width="14.00390625" style="2" customWidth="1"/>
    <col min="11" max="11" width="10.8515625" style="2" customWidth="1"/>
    <col min="12" max="12" width="12.00390625" style="2" customWidth="1"/>
    <col min="13" max="13" width="11.57421875" style="2" customWidth="1"/>
    <col min="14" max="16384" width="9.00390625" style="2" customWidth="1"/>
  </cols>
  <sheetData>
    <row r="1" spans="9:13" ht="12.75" customHeight="1">
      <c r="I1" s="22" t="s">
        <v>37</v>
      </c>
      <c r="J1" s="22"/>
      <c r="K1" s="22"/>
      <c r="L1" s="23"/>
      <c r="M1" s="23"/>
    </row>
    <row r="2" spans="9:13" ht="12.75" customHeight="1">
      <c r="I2" s="24" t="s">
        <v>0</v>
      </c>
      <c r="J2" s="24"/>
      <c r="K2" s="24"/>
      <c r="L2" s="25"/>
      <c r="M2" s="25"/>
    </row>
    <row r="3" spans="1:13" ht="12.75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2.75" customHeight="1">
      <c r="A4" s="19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ht="12.75" customHeight="1">
      <c r="E5" s="3"/>
    </row>
    <row r="6" spans="1:13" ht="12.75" customHeight="1">
      <c r="A6" s="19" t="s">
        <v>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2.75" customHeight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5">
      <c r="A8" s="21" t="s">
        <v>3</v>
      </c>
      <c r="B8" s="21" t="s">
        <v>4</v>
      </c>
      <c r="C8" s="21" t="s">
        <v>5</v>
      </c>
      <c r="D8" s="21" t="s">
        <v>6</v>
      </c>
      <c r="E8" s="21"/>
      <c r="F8" s="21"/>
      <c r="G8" s="21"/>
      <c r="H8" s="21"/>
      <c r="I8" s="21"/>
      <c r="J8" s="21"/>
      <c r="K8" s="21"/>
      <c r="L8" s="21"/>
      <c r="M8" s="21" t="s">
        <v>7</v>
      </c>
    </row>
    <row r="9" spans="1:13" ht="96.75" customHeight="1">
      <c r="A9" s="21"/>
      <c r="B9" s="21"/>
      <c r="C9" s="21"/>
      <c r="D9" s="6" t="s">
        <v>8</v>
      </c>
      <c r="E9" s="6" t="s">
        <v>9</v>
      </c>
      <c r="F9" s="6" t="s">
        <v>10</v>
      </c>
      <c r="G9" s="6" t="s">
        <v>11</v>
      </c>
      <c r="H9" s="6" t="s">
        <v>12</v>
      </c>
      <c r="I9" s="6" t="s">
        <v>13</v>
      </c>
      <c r="J9" s="6" t="s">
        <v>14</v>
      </c>
      <c r="K9" s="6" t="s">
        <v>15</v>
      </c>
      <c r="L9" s="6" t="s">
        <v>16</v>
      </c>
      <c r="M9" s="21"/>
    </row>
    <row r="10" spans="1:13" ht="1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  <c r="M10" s="7">
        <v>13</v>
      </c>
    </row>
    <row r="11" spans="1:13" ht="66" customHeight="1">
      <c r="A11" s="6" t="s">
        <v>17</v>
      </c>
      <c r="B11" s="8" t="s">
        <v>18</v>
      </c>
      <c r="C11" s="9">
        <f>C12+C13</f>
        <v>0</v>
      </c>
      <c r="D11" s="10">
        <f>ROUND((D12+D13),0)</f>
        <v>11078</v>
      </c>
      <c r="E11" s="10"/>
      <c r="F11" s="11"/>
      <c r="G11" s="11"/>
      <c r="H11" s="11"/>
      <c r="I11" s="10">
        <f>ROUND((I12+I13),0)</f>
        <v>8885</v>
      </c>
      <c r="J11" s="10"/>
      <c r="K11" s="10"/>
      <c r="L11" s="11"/>
      <c r="M11" s="10">
        <f>M12+M13</f>
        <v>2193</v>
      </c>
    </row>
    <row r="12" spans="1:15" ht="15" customHeight="1">
      <c r="A12" s="7" t="s">
        <v>19</v>
      </c>
      <c r="B12" s="12" t="s">
        <v>20</v>
      </c>
      <c r="C12" s="13">
        <f>'[1]DK'!L270+'[1]DK'!L273</f>
        <v>0</v>
      </c>
      <c r="D12" s="14">
        <f>'[1]DK'!Y609+'[1]DK'!Y610</f>
        <v>0</v>
      </c>
      <c r="E12" s="14"/>
      <c r="F12" s="15"/>
      <c r="G12" s="15"/>
      <c r="H12" s="15"/>
      <c r="I12" s="14">
        <v>0</v>
      </c>
      <c r="J12" s="14"/>
      <c r="K12" s="14"/>
      <c r="L12" s="15"/>
      <c r="M12" s="13">
        <f>'[1]DK'!AM270</f>
        <v>0</v>
      </c>
      <c r="N12" s="16"/>
      <c r="O12" s="16"/>
    </row>
    <row r="13" spans="1:14" ht="15" customHeight="1">
      <c r="A13" s="7" t="s">
        <v>21</v>
      </c>
      <c r="B13" s="12" t="s">
        <v>22</v>
      </c>
      <c r="C13" s="14">
        <v>0</v>
      </c>
      <c r="D13" s="14">
        <f>ROUND(SUM(-'[1]DK'!AK277),0)</f>
        <v>11078</v>
      </c>
      <c r="E13" s="15"/>
      <c r="F13" s="15"/>
      <c r="G13" s="15"/>
      <c r="H13" s="15"/>
      <c r="I13" s="14">
        <f>ROUND(SUM('[1]DK'!AK278),0)</f>
        <v>8885</v>
      </c>
      <c r="J13" s="14"/>
      <c r="K13" s="14"/>
      <c r="L13" s="15"/>
      <c r="M13" s="13">
        <f>ROUND((C13+D13-I13),0)</f>
        <v>2193</v>
      </c>
      <c r="N13" s="16"/>
    </row>
    <row r="14" spans="1:15" ht="69" customHeight="1">
      <c r="A14" s="6" t="s">
        <v>23</v>
      </c>
      <c r="B14" s="8" t="s">
        <v>24</v>
      </c>
      <c r="C14" s="9">
        <f>C15+C16</f>
        <v>115826</v>
      </c>
      <c r="D14" s="9">
        <f>D15+D16</f>
        <v>311405</v>
      </c>
      <c r="E14" s="9"/>
      <c r="F14" s="9"/>
      <c r="G14" s="9"/>
      <c r="H14" s="9"/>
      <c r="I14" s="9">
        <f>ROUND((I15+I16),0)</f>
        <v>258977</v>
      </c>
      <c r="J14" s="9"/>
      <c r="K14" s="9"/>
      <c r="L14" s="9"/>
      <c r="M14" s="10">
        <f>ROUND((M15+M16),0)</f>
        <v>168254</v>
      </c>
      <c r="N14" s="16"/>
      <c r="O14" s="16"/>
    </row>
    <row r="15" spans="1:14" ht="15" customHeight="1">
      <c r="A15" s="7" t="s">
        <v>25</v>
      </c>
      <c r="B15" s="12" t="s">
        <v>20</v>
      </c>
      <c r="C15" s="13">
        <v>115826</v>
      </c>
      <c r="D15" s="13">
        <f>ROUND(SUM(-'[1]DK'!AK281-115826.12),0)</f>
        <v>3614</v>
      </c>
      <c r="E15" s="13"/>
      <c r="F15" s="13"/>
      <c r="G15" s="13"/>
      <c r="H15" s="13"/>
      <c r="I15" s="13">
        <f>ROUND(SUM('[1]DK'!AK282),0)</f>
        <v>9297</v>
      </c>
      <c r="J15" s="13"/>
      <c r="K15" s="13"/>
      <c r="L15" s="13"/>
      <c r="M15" s="13">
        <f>ROUND((C15+D15-I15),0)</f>
        <v>110143</v>
      </c>
      <c r="N15" s="16"/>
    </row>
    <row r="16" spans="1:13" ht="15" customHeight="1">
      <c r="A16" s="7" t="s">
        <v>26</v>
      </c>
      <c r="B16" s="12" t="s">
        <v>22</v>
      </c>
      <c r="C16" s="13">
        <v>0</v>
      </c>
      <c r="D16" s="13">
        <f>ROUND(SUM(-'[1]DK'!AK289),0)</f>
        <v>307791</v>
      </c>
      <c r="E16" s="13"/>
      <c r="F16" s="13"/>
      <c r="G16" s="13"/>
      <c r="H16" s="13"/>
      <c r="I16" s="13">
        <f>ROUND(SUM('[1]DK'!AK290:AK294),0)</f>
        <v>249680</v>
      </c>
      <c r="J16" s="13"/>
      <c r="K16" s="13"/>
      <c r="L16" s="13"/>
      <c r="M16" s="13">
        <f>ROUND((C16+D16-I16),0)</f>
        <v>58111</v>
      </c>
    </row>
    <row r="17" spans="1:13" ht="105" customHeight="1">
      <c r="A17" s="6" t="s">
        <v>27</v>
      </c>
      <c r="B17" s="8" t="s">
        <v>28</v>
      </c>
      <c r="C17" s="10">
        <v>0</v>
      </c>
      <c r="D17" s="10">
        <v>0</v>
      </c>
      <c r="E17" s="15"/>
      <c r="F17" s="15"/>
      <c r="G17" s="15"/>
      <c r="H17" s="15"/>
      <c r="I17" s="10">
        <v>0</v>
      </c>
      <c r="J17" s="10"/>
      <c r="K17" s="10"/>
      <c r="L17" s="15"/>
      <c r="M17" s="10">
        <v>0</v>
      </c>
    </row>
    <row r="18" spans="1:13" ht="15" customHeight="1">
      <c r="A18" s="7" t="s">
        <v>29</v>
      </c>
      <c r="B18" s="12" t="s">
        <v>20</v>
      </c>
      <c r="C18" s="14">
        <v>0</v>
      </c>
      <c r="D18" s="14">
        <v>0</v>
      </c>
      <c r="E18" s="15"/>
      <c r="F18" s="15"/>
      <c r="G18" s="15"/>
      <c r="H18" s="15"/>
      <c r="I18" s="14">
        <v>0</v>
      </c>
      <c r="J18" s="14"/>
      <c r="K18" s="14"/>
      <c r="L18" s="15"/>
      <c r="M18" s="14">
        <v>0</v>
      </c>
    </row>
    <row r="19" spans="1:13" ht="15" customHeight="1">
      <c r="A19" s="7" t="s">
        <v>30</v>
      </c>
      <c r="B19" s="12" t="s">
        <v>22</v>
      </c>
      <c r="C19" s="14">
        <v>0</v>
      </c>
      <c r="D19" s="14">
        <v>0</v>
      </c>
      <c r="E19" s="15"/>
      <c r="F19" s="15"/>
      <c r="G19" s="15"/>
      <c r="H19" s="15"/>
      <c r="I19" s="14">
        <v>0</v>
      </c>
      <c r="J19" s="14"/>
      <c r="K19" s="14"/>
      <c r="L19" s="15"/>
      <c r="M19" s="14">
        <v>0</v>
      </c>
    </row>
    <row r="20" spans="1:13" ht="15" customHeight="1">
      <c r="A20" s="6" t="s">
        <v>31</v>
      </c>
      <c r="B20" s="17" t="s">
        <v>32</v>
      </c>
      <c r="C20" s="10">
        <f>C21+C22</f>
        <v>1307</v>
      </c>
      <c r="D20" s="10">
        <v>0</v>
      </c>
      <c r="E20" s="10"/>
      <c r="F20" s="10"/>
      <c r="G20" s="10"/>
      <c r="H20" s="10"/>
      <c r="I20" s="10">
        <v>0</v>
      </c>
      <c r="J20" s="10"/>
      <c r="K20" s="10"/>
      <c r="L20" s="10"/>
      <c r="M20" s="10">
        <f>ROUND((C20+E20-F20-I20),0)</f>
        <v>1307</v>
      </c>
    </row>
    <row r="21" spans="1:13" ht="15" customHeight="1">
      <c r="A21" s="7" t="s">
        <v>33</v>
      </c>
      <c r="B21" s="12" t="s">
        <v>20</v>
      </c>
      <c r="C21" s="14">
        <f>'[1]DK'!L618</f>
        <v>0</v>
      </c>
      <c r="D21" s="14">
        <v>0</v>
      </c>
      <c r="E21" s="14"/>
      <c r="F21" s="14"/>
      <c r="G21" s="14"/>
      <c r="H21" s="14"/>
      <c r="I21" s="14">
        <f>'[1]DK'!AE619</f>
        <v>0</v>
      </c>
      <c r="J21" s="14"/>
      <c r="K21" s="14"/>
      <c r="L21" s="14"/>
      <c r="M21" s="14">
        <f>C21+D21+E21-I21</f>
        <v>0</v>
      </c>
    </row>
    <row r="22" spans="1:13" ht="15" customHeight="1">
      <c r="A22" s="7" t="s">
        <v>34</v>
      </c>
      <c r="B22" s="12" t="s">
        <v>22</v>
      </c>
      <c r="C22" s="14">
        <f>SUM('[2]FS'!$C$21)</f>
        <v>1307</v>
      </c>
      <c r="D22" s="14">
        <v>0</v>
      </c>
      <c r="E22" s="14"/>
      <c r="F22" s="14"/>
      <c r="G22" s="14"/>
      <c r="H22" s="14"/>
      <c r="I22" s="14">
        <v>0</v>
      </c>
      <c r="J22" s="14"/>
      <c r="K22" s="14"/>
      <c r="L22" s="14"/>
      <c r="M22" s="14">
        <f>ROUND((C22+E22-F22-I22),0)</f>
        <v>1307</v>
      </c>
    </row>
    <row r="23" spans="1:13" ht="15" customHeight="1">
      <c r="A23" s="6" t="s">
        <v>35</v>
      </c>
      <c r="B23" s="17" t="s">
        <v>36</v>
      </c>
      <c r="C23" s="10">
        <f>C20+C14+C11</f>
        <v>117133</v>
      </c>
      <c r="D23" s="10">
        <f>ROUND((D20+D14+D11),0)</f>
        <v>322483</v>
      </c>
      <c r="E23" s="10"/>
      <c r="F23" s="10"/>
      <c r="G23" s="10"/>
      <c r="H23" s="10"/>
      <c r="I23" s="10">
        <f>ROUND((I20+I14+I11),0)</f>
        <v>267862</v>
      </c>
      <c r="J23" s="10"/>
      <c r="K23" s="10"/>
      <c r="L23" s="10"/>
      <c r="M23" s="10">
        <f>ROUND((M20+M14+M11),0)</f>
        <v>171754</v>
      </c>
    </row>
    <row r="24" spans="1:13" ht="1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18"/>
    </row>
    <row r="25" spans="9:11" ht="15">
      <c r="I25" s="16"/>
      <c r="J25" s="16"/>
      <c r="K25" s="16"/>
    </row>
    <row r="26" spans="7:11" ht="15">
      <c r="G26" s="16"/>
      <c r="I26" s="16"/>
      <c r="J26" s="16"/>
      <c r="K26" s="16"/>
    </row>
    <row r="27" ht="15">
      <c r="G27" s="16"/>
    </row>
  </sheetData>
  <mergeCells count="10">
    <mergeCell ref="I1:M1"/>
    <mergeCell ref="I2:M2"/>
    <mergeCell ref="A3:M3"/>
    <mergeCell ref="A4:M4"/>
    <mergeCell ref="A6:M6"/>
    <mergeCell ref="A8:A9"/>
    <mergeCell ref="B8:B9"/>
    <mergeCell ref="C8:C9"/>
    <mergeCell ref="D8:L8"/>
    <mergeCell ref="M8:M9"/>
  </mergeCells>
  <printOptions/>
  <pageMargins left="0.3937007874015748" right="0.75" top="0.5905511811023623" bottom="0.5905511811023623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Kelmes raj savivaldybes adm svietimo 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svietimo sk</dc:creator>
  <cp:keywords/>
  <dc:description/>
  <cp:lastModifiedBy>admin</cp:lastModifiedBy>
  <dcterms:created xsi:type="dcterms:W3CDTF">2012-05-17T11:40:56Z</dcterms:created>
  <dcterms:modified xsi:type="dcterms:W3CDTF">2012-05-21T05:32:43Z</dcterms:modified>
  <cp:category/>
  <cp:version/>
  <cp:contentType/>
  <cp:contentStatus/>
</cp:coreProperties>
</file>