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tabRatio="740" firstSheet="3" activeTab="8"/>
  </bookViews>
  <sheets>
    <sheet name="PSA" sheetId="1" r:id="rId1"/>
    <sheet name="GTPA" sheetId="2" r:id="rId2"/>
    <sheet name="IMT" sheetId="3" r:id="rId3"/>
    <sheet name="AJA" sheetId="4" r:id="rId4"/>
    <sheet name="Gautinos sumos" sheetId="5" r:id="rId5"/>
    <sheet name="AR isankst" sheetId="6" r:id="rId6"/>
    <sheet name="Pinigai" sheetId="7" r:id="rId7"/>
    <sheet name="FSlik" sheetId="8" r:id="rId8"/>
    <sheet name="FS" sheetId="9" r:id="rId9"/>
    <sheet name="Trumpalaik mok" sheetId="10" r:id="rId10"/>
    <sheet name="Pajamos" sheetId="11" r:id="rId11"/>
    <sheet name="Segmentai" sheetId="12" r:id="rId12"/>
    <sheet name="Įsipareig. valiuta" sheetId="13" r:id="rId13"/>
  </sheets>
  <definedNames>
    <definedName name="_xlnm.Print_Area" localSheetId="3">'AJA'!$A$1:$J$36</definedName>
    <definedName name="_xlnm.Print_Area" localSheetId="1">'GTPA'!$A$1:$J$41</definedName>
    <definedName name="_xlnm.Print_Area" localSheetId="12">'Įsipareig. valiuta'!$A$1:$D$19</definedName>
    <definedName name="_xlnm.Print_Area" localSheetId="0">'PSA'!$A$1:$L$84</definedName>
  </definedNames>
  <calcPr fullCalcOnLoad="1"/>
</workbook>
</file>

<file path=xl/sharedStrings.xml><?xml version="1.0" encoding="utf-8"?>
<sst xmlns="http://schemas.openxmlformats.org/spreadsheetml/2006/main" count="971" uniqueCount="531">
  <si>
    <t xml:space="preserve">Eil. Nr. </t>
  </si>
  <si>
    <t>Straipsniai</t>
  </si>
  <si>
    <t>Žemė</t>
  </si>
  <si>
    <t>Pastatai</t>
  </si>
  <si>
    <t>Infrastru-ktūros ir kiti statiniai</t>
  </si>
  <si>
    <t>Nekilno-jamosios kultūros vertybės</t>
  </si>
  <si>
    <t>Mašinos ir įrenginiai</t>
  </si>
  <si>
    <t>Trans-porto priemonės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</si>
  <si>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</si>
  <si>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</si>
  <si>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</si>
  <si>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</si>
  <si>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</si>
  <si>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</si>
  <si>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</si>
  <si>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</si>
  <si>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Kitos vertybės</t>
  </si>
  <si>
    <t>1.</t>
  </si>
  <si>
    <t>Įsigijimo ar pasigaminimo savikaina ataskaitinio laikotarpio pradžioje</t>
  </si>
  <si>
    <t>2.</t>
  </si>
  <si>
    <t>2.1.</t>
  </si>
  <si>
    <t xml:space="preserve">       </t>
  </si>
  <si>
    <t>3.</t>
  </si>
  <si>
    <t>3.1.</t>
  </si>
  <si>
    <t>4.</t>
  </si>
  <si>
    <t>Pergrupavimai (+/-)</t>
  </si>
  <si>
    <t>5.</t>
  </si>
  <si>
    <t>Įsigijimo ar pasigaminimo savikaina ataskaitinio laikotarpio pabaigoje (1+2-3+/-4)</t>
  </si>
  <si>
    <t>6.</t>
  </si>
  <si>
    <t>Sukaupta nusidėvėjimo suma ataskaitinio laikotarpio pradžioje</t>
  </si>
  <si>
    <t>X</t>
  </si>
  <si>
    <t>7.</t>
  </si>
  <si>
    <t>8.</t>
  </si>
  <si>
    <t>9.</t>
  </si>
  <si>
    <t>10.</t>
  </si>
  <si>
    <t>11.</t>
  </si>
  <si>
    <t>Sukaupta nusidėvėjimo suma ataskaitinio laikotarpio pabaigoje (6+7+8-9+/-10)</t>
  </si>
  <si>
    <t>12.</t>
  </si>
  <si>
    <t>Nuvertėjimo suma ataskaitinio laikotarpio pradžioje</t>
  </si>
  <si>
    <t>13.</t>
  </si>
  <si>
    <t>14.</t>
  </si>
  <si>
    <t>15.</t>
  </si>
  <si>
    <t>16.</t>
  </si>
  <si>
    <t>17.</t>
  </si>
  <si>
    <t>18.</t>
  </si>
  <si>
    <t>19.</t>
  </si>
  <si>
    <t xml:space="preserve">Tikroji vertė ataskaitinio laikotarpio pradžioje </t>
  </si>
  <si>
    <t>20.</t>
  </si>
  <si>
    <t>Tikrosios vertės pasikeitimo per ataskaitinį laikotarpį suma (+/-)</t>
  </si>
  <si>
    <t>21.</t>
  </si>
  <si>
    <t>22.</t>
  </si>
  <si>
    <t>23.</t>
  </si>
  <si>
    <t>24.</t>
  </si>
  <si>
    <t>25.</t>
  </si>
  <si>
    <t>Eil. Nr.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</si>
  <si>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</si>
  <si>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</si>
  <si>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</si>
  <si>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</si>
  <si>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</si>
  <si>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</si>
  <si>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</si>
  <si>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</si>
  <si>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</si>
  <si>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</si>
  <si>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Atsargų sumažėjimas per ataskaitinį laikotarpį  (3.1+3.2+3.3+3.4)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</si>
  <si>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</si>
  <si>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</si>
  <si>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</si>
  <si>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</si>
  <si>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</si>
  <si>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</si>
  <si>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</si>
  <si>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Atsargų nuvertėjimas ataskaitinio laikotarpio pradžioje</t>
  </si>
  <si>
    <t>Nuvertėjimo pergrupavimai (+/-)</t>
  </si>
  <si>
    <t>Atsargų balansinė vertė ataskaitinio laikotarpio pradžioje (1-6)</t>
  </si>
  <si>
    <t>1.1.</t>
  </si>
  <si>
    <t>1.2.</t>
  </si>
  <si>
    <t>2.2.</t>
  </si>
  <si>
    <t>3.1.1.</t>
  </si>
  <si>
    <t>3.1.2.</t>
  </si>
  <si>
    <t>4.1.</t>
  </si>
  <si>
    <t>4.2.</t>
  </si>
  <si>
    <t>Ataskaitinis laikotarpis</t>
  </si>
  <si>
    <t>Sukauptos gautinos sumos</t>
  </si>
  <si>
    <t>A.</t>
  </si>
  <si>
    <t>I.</t>
  </si>
  <si>
    <t>I.1.</t>
  </si>
  <si>
    <t>I.2.</t>
  </si>
  <si>
    <t>I.4.</t>
  </si>
  <si>
    <t>II.</t>
  </si>
  <si>
    <t>III.</t>
  </si>
  <si>
    <t>III.1.</t>
  </si>
  <si>
    <t>Pagrindinės veiklos kitos pajamos</t>
  </si>
  <si>
    <t>III.2.</t>
  </si>
  <si>
    <t>B.</t>
  </si>
  <si>
    <t>PAGRINDINĖS VEIKLOS SĄNAUDOS</t>
  </si>
  <si>
    <t>Nusidėvėjimo ir amortizacijos</t>
  </si>
  <si>
    <t>IV.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</si>
  <si>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</si>
  <si>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</si>
  <si>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</si>
  <si>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</si>
  <si>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</si>
  <si>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</si>
  <si>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VIII.</t>
  </si>
  <si>
    <t xml:space="preserve">Kitos </t>
  </si>
  <si>
    <t>C.</t>
  </si>
  <si>
    <t>Kitos veiklos pajamos</t>
  </si>
  <si>
    <t>APSKAITOS POLITIKOS KEITIMO IR ESMINIŲ APSKAITOS KLAIDŲ TAISYMO ĮTAKA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</si>
  <si>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</si>
  <si>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</si>
  <si>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</si>
  <si>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</si>
  <si>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</si>
  <si>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</si>
  <si>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Sukauptas perviršis ar deficitas</t>
  </si>
  <si>
    <t>Tikrosios vertės rezervo likutis, gautas perėmus ilgalaikį turtą iš kito viešojo sektoriaus subjekto</t>
  </si>
  <si>
    <t>x</t>
  </si>
  <si>
    <t>Tikrosios vertės rezervo likutis, perduotas perleidus ilgalaikį turtą kitam subjektui</t>
  </si>
  <si>
    <t>Kitos tikrosios vertės rezervo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</si>
  <si>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</si>
  <si>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</si>
  <si>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</si>
  <si>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</si>
  <si>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Dalininkų kapitalo padidėjimo (sumažėjimo) sumos</t>
  </si>
  <si>
    <t>Praėjęs ataskaitinis laikotarpis</t>
  </si>
  <si>
    <t xml:space="preserve">Pastabos Nr. </t>
  </si>
  <si>
    <t>Paskutinė ataskaitinio laikotarpio diena</t>
  </si>
  <si>
    <t>Paskutinė praėjusio ataskaitinio laikotarpio diena</t>
  </si>
  <si>
    <t>Kitos gautinos sumos</t>
  </si>
  <si>
    <t>Iš savivaldybės biudžeto</t>
  </si>
  <si>
    <t xml:space="preserve">IV. </t>
  </si>
  <si>
    <t>Iš kitų šaltinių</t>
  </si>
  <si>
    <t>Mokėtinos subsidijos, dotacijos ir finansavimo sumos</t>
  </si>
  <si>
    <t>Tiekėjams mokėtinos sumos</t>
  </si>
  <si>
    <t>Sukauptos mokėtinos sumos</t>
  </si>
  <si>
    <t>Kiti trumpalaikiai įsipareigojimai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</si>
  <si>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</si>
  <si>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</si>
  <si>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</si>
  <si>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</si>
  <si>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</si>
  <si>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</si>
  <si>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</si>
  <si>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</si>
  <si>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</si>
  <si>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</si>
  <si>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</si>
  <si>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</si>
  <si>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</si>
  <si>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</si>
  <si>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Darbo užmokesčio ir socialinio draudimo</t>
  </si>
  <si>
    <t>1.3.</t>
  </si>
  <si>
    <t>Komunalinių paslaugų ir ryšių</t>
  </si>
  <si>
    <t>1.4.</t>
  </si>
  <si>
    <t>1.5.</t>
  </si>
  <si>
    <t>1.6.</t>
  </si>
  <si>
    <t>1.7.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</si>
  <si>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</si>
  <si>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</si>
  <si>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</si>
  <si>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</si>
  <si>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</si>
  <si>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</si>
  <si>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Socialinių išmokų</t>
  </si>
  <si>
    <t>1.11.</t>
  </si>
  <si>
    <t>Nuomos</t>
  </si>
  <si>
    <t>1.12.</t>
  </si>
  <si>
    <t>Finansavimo</t>
  </si>
  <si>
    <t>1.13.</t>
  </si>
  <si>
    <t>Kitų paslaugų</t>
  </si>
  <si>
    <t>1.14.</t>
  </si>
  <si>
    <t>PAGRINDINĖS VEIKLOS PINIGŲ SRAUTAI</t>
  </si>
  <si>
    <t>Išmokos:</t>
  </si>
  <si>
    <t>3.1.3.</t>
  </si>
  <si>
    <t>Komandiruočių</t>
  </si>
  <si>
    <t>3.1.4.</t>
  </si>
  <si>
    <t>Transporto</t>
  </si>
  <si>
    <t>3.1.5.</t>
  </si>
  <si>
    <t>Kvalifikacijos kėlimo</t>
  </si>
  <si>
    <t>3.1.6.</t>
  </si>
  <si>
    <t>3.1.7.</t>
  </si>
  <si>
    <t>Atsargų įsigijimo</t>
  </si>
  <si>
    <t>3.1.8.</t>
  </si>
  <si>
    <t>3.1.9.</t>
  </si>
  <si>
    <t>3.1.10.</t>
  </si>
  <si>
    <t>Kitų paslaugų įsigijimo</t>
  </si>
  <si>
    <t>3.1.11.</t>
  </si>
  <si>
    <t>Sumokėtos palūkanos</t>
  </si>
  <si>
    <t>3.1.12.</t>
  </si>
  <si>
    <t>Kitos išmokos</t>
  </si>
  <si>
    <t>_____________________________</t>
  </si>
  <si>
    <t>PINIGŲ SRAUTŲ ATASKAITA</t>
  </si>
  <si>
    <t>Tiesioginiai pinigų srautai</t>
  </si>
  <si>
    <t>Netiesioginiai pinigų srautai</t>
  </si>
  <si>
    <t>Netiesioginiaipinigų srautai</t>
  </si>
  <si>
    <t>3</t>
  </si>
  <si>
    <t>Įplaukos</t>
  </si>
  <si>
    <t>Iš valstybės biudžeto</t>
  </si>
  <si>
    <t>Iš ES, užsienio valstybių ir tarptautinių organizacijų</t>
  </si>
  <si>
    <t>Iš socialinių įmokų</t>
  </si>
  <si>
    <t>Už suteiktas paslaugas iš pirkėjų</t>
  </si>
  <si>
    <t>Už suteiktas paslaugas iš biudžeto</t>
  </si>
  <si>
    <t>Gautos palūkanos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</si>
  <si>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</si>
  <si>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</si>
  <si>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</si>
  <si>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</si>
  <si>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</si>
  <si>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</si>
  <si>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</si>
  <si>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t>Asignavimų valdytojų programų vykdytojams</t>
  </si>
  <si>
    <t>Kitiems subjektams</t>
  </si>
  <si>
    <t>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</si>
  <si>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</si>
  <si>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</si>
  <si>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</si>
  <si>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</si>
  <si>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</si>
  <si>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kitą finansinį turtą</t>
  </si>
  <si>
    <t>Ilgalaikio finansinio turto perleidimas:</t>
  </si>
  <si>
    <t>Ilgalaikių terminuotųjų indėlių (padidėjimas) sumažėjimas</t>
  </si>
  <si>
    <t>FINANSINĖS VEIKLOS PINIGŲ SRAUTAI</t>
  </si>
  <si>
    <t>Įplaukos iš gautų paskolų</t>
  </si>
  <si>
    <t>Finansinės nuomos (lizingo) įsipareigojimų apmokėjimas</t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</si>
  <si>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</si>
  <si>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</si>
  <si>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</si>
  <si>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</si>
  <si>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</si>
  <si>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</si>
  <si>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</si>
  <si>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GRYNOJO TURTO POKYČIŲ ATASKAITA*   </t>
  </si>
  <si>
    <t xml:space="preserve">           Pateikimo valiuta ir tikslumas: litais arba tūkstančiais litų</t>
  </si>
  <si>
    <t>I.1.1.</t>
  </si>
  <si>
    <t>I.1.2.</t>
  </si>
  <si>
    <t>I.1.3.</t>
  </si>
  <si>
    <t>Iš mokesčių</t>
  </si>
  <si>
    <t>I.5.</t>
  </si>
  <si>
    <t>I.6.</t>
  </si>
  <si>
    <t>III.3.</t>
  </si>
  <si>
    <t>III.4.</t>
  </si>
  <si>
    <t>III.5.</t>
  </si>
  <si>
    <t>III.6.</t>
  </si>
  <si>
    <t>III.7.</t>
  </si>
  <si>
    <t>III.8.</t>
  </si>
  <si>
    <t>III.9.</t>
  </si>
  <si>
    <t>III.10.</t>
  </si>
  <si>
    <t xml:space="preserve">               Pateikimo valiuta ir tikslumas: litais arba tūkstančiais litų</t>
  </si>
  <si>
    <t>I.1.4.</t>
  </si>
  <si>
    <t>I.7.</t>
  </si>
  <si>
    <t>II.1.</t>
  </si>
  <si>
    <t>II.2.</t>
  </si>
  <si>
    <t>II.4.</t>
  </si>
  <si>
    <t>II.5.</t>
  </si>
  <si>
    <t>II.6.</t>
  </si>
  <si>
    <t>III.11.</t>
  </si>
  <si>
    <t>III.12.</t>
  </si>
  <si>
    <t>IV.1.</t>
  </si>
  <si>
    <t>IV.2.</t>
  </si>
  <si>
    <t>IV.3.</t>
  </si>
  <si>
    <t>IV.4.</t>
  </si>
  <si>
    <t>IV.5.</t>
  </si>
  <si>
    <t>IV.6.</t>
  </si>
  <si>
    <t>IV.7.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</si>
  <si>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</si>
  <si>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</si>
  <si>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</si>
  <si>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</si>
  <si>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</si>
  <si>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</si>
  <si>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</si>
  <si>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</si>
  <si>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</si>
  <si>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</si>
  <si>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</si>
  <si>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</si>
  <si>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</si>
  <si>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ATSARGŲ VERTĖS PASIKEITIMAS PER ATASKAITINĮ LAIKOTARPĮ*</t>
  </si>
  <si>
    <t>įsigyto turto įsigijimo savikaina</t>
  </si>
  <si>
    <t>nemokamai gautų atsargų įsigijimo savikaina</t>
  </si>
  <si>
    <t>Atsargų įsigijimo vertė ataskaitinio laikotarpio pabaigoje (1+2-3+/-4)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</si>
  <si>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</si>
  <si>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</si>
  <si>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</si>
  <si>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</si>
  <si>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</si>
  <si>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</si>
  <si>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_______________________________</t>
  </si>
  <si>
    <t>*Reikšmingos sumos turi būti detalizuojamos aiškinamojo rašto tekste.</t>
  </si>
  <si>
    <t>ILGALAIKIO MATERIALIOJO TURTO BALANSINĖS VERTĖS PASIKEITIMAS PER ATASKAITINĮ LAIKOTARPĮ*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</si>
  <si>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</si>
  <si>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</si>
  <si>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</si>
  <si>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</si>
  <si>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</si>
  <si>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</si>
  <si>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</si>
  <si>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</si>
  <si>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</si>
  <si>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</si>
  <si>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</si>
  <si>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</si>
  <si>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</si>
  <si>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</si>
  <si>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</si>
  <si>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</si>
  <si>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</si>
  <si>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</si>
  <si>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</si>
  <si>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</si>
  <si>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</si>
  <si>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</si>
  <si>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</si>
  <si>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</si>
  <si>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</si>
  <si>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t>26.</t>
  </si>
  <si>
    <t>* - Pažymėti ataskaitos laukai nepildomi.</t>
  </si>
  <si>
    <t>**- Kito subjekto sukaupta turto nusidėvėjimo arba nuvertėjimo suma iki perdavimo.</t>
  </si>
  <si>
    <t>INFORMACIJA APIE IŠANKSTINIUS APMOKĖJIMUS</t>
  </si>
  <si>
    <t>Straipsnio pavadinimas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</si>
  <si>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</si>
  <si>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</si>
  <si>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</si>
  <si>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</si>
  <si>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</si>
  <si>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</si>
  <si>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</si>
  <si>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Ateinančių laikotarpių sąnaudos ne viešojo sektoriaus subjektų pavedimams vykdyti</t>
  </si>
  <si>
    <t>Kitos ateinančių laikotarpių sąnaudos</t>
  </si>
  <si>
    <t>Išankstinių apmokėjimų nuvertėjimas</t>
  </si>
  <si>
    <t>Išankstinių apmokėjimų balansinė vertė (1-2)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</si>
  <si>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</si>
  <si>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</si>
  <si>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</si>
  <si>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</si>
  <si>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</si>
  <si>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</si>
  <si>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</si>
  <si>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t>Kitos</t>
  </si>
  <si>
    <t xml:space="preserve">Pajamos iš atsargų pardavimo </t>
  </si>
  <si>
    <t>2.3.</t>
  </si>
  <si>
    <t>Nuomos pajamos</t>
  </si>
  <si>
    <t>2.4.</t>
  </si>
  <si>
    <t>Suteiktų paslaugų, išskyrus nuomą, pajamos**</t>
  </si>
  <si>
    <t>2.5.</t>
  </si>
  <si>
    <t>* Reikšmingos sumos turi būti detalizuojamos aiškinamojo rašto tekste.</t>
  </si>
  <si>
    <t>** Nurodoma, kokios tai paslaugos, ir, jei suma reikšminga, ji detalizuojama aiškinamojo rašto tekste.</t>
  </si>
  <si>
    <r>
      <t>INFORMACIJA APIE PER VIENUS METUS GAUTINAS SUMAS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</si>
  <si>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</si>
  <si>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</si>
  <si>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</si>
  <si>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</si>
  <si>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</si>
  <si>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</si>
  <si>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</si>
  <si>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</si>
  <si>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</si>
  <si>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</si>
  <si>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</si>
  <si>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</si>
  <si>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</si>
  <si>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</si>
  <si>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</si>
  <si>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</si>
  <si>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</si>
  <si>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</si>
  <si>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</si>
  <si>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</si>
  <si>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</si>
  <si>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</si>
  <si>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</si>
  <si>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</si>
  <si>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</si>
  <si>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</si>
  <si>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</si>
  <si>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</si>
  <si>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</si>
  <si>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</si>
  <si>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</si>
  <si>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</si>
  <si>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</si>
  <si>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</si>
  <si>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</si>
  <si>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</si>
  <si>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</si>
  <si>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</si>
  <si>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</si>
  <si>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</si>
  <si>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</si>
  <si>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</si>
  <si>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</si>
  <si>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</si>
  <si>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</si>
  <si>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</si>
  <si>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</si>
  <si>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</si>
  <si>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</si>
  <si>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</si>
  <si>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</si>
  <si>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</si>
  <si>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</si>
  <si>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</si>
  <si>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</si>
  <si>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</si>
  <si>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</si>
  <si>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</si>
  <si>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</si>
  <si>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</si>
  <si>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</si>
  <si>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</si>
  <si>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</si>
  <si>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</si>
  <si>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</si>
  <si>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</si>
  <si>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>Finansavimo sumos kitoms išlaidoms:</t>
  </si>
  <si>
    <t>Investicijos į ne nuosavybės vertybinius popierius</t>
  </si>
  <si>
    <t>Po vienų metų gautinų sumų (padidėjimas) sumažėjimas</t>
  </si>
  <si>
    <t>Kito ilgalaikio finansinio turto (padidėjimas) sumažėjimas</t>
  </si>
  <si>
    <t>Kito ilgalaikio turto (padidėjimas) sumažėjimas</t>
  </si>
  <si>
    <t>Gautų paskolų grąžinimas</t>
  </si>
  <si>
    <t>Gautos finansavimo sumos ilgalaikiam ir biologiniam turtui įsigyti:</t>
  </si>
  <si>
    <t>Iš ES, užsienio valstybių ir tarptautinių  organizacijų</t>
  </si>
  <si>
    <t>Tenka kontroliuojančiajam subjektui</t>
  </si>
  <si>
    <t>Tikroji vertė ataskaitinio laikotarpio pabaigoje (19+20+/-21-22+/-23)</t>
  </si>
  <si>
    <t>Ilgalaikio materialiojo turto likutinė vertė ataskaitinio laikotarpio pabaigoje (5-11-18+ 24)</t>
  </si>
  <si>
    <t>Ilgalaikio materialiojo turto likutinė vertė ataskaitinio laikotarpio pradžioje (1-6-12+19)</t>
  </si>
  <si>
    <r>
      <t>Įsigyta atsargų per ataskaitinį laikotarpį:</t>
    </r>
    <r>
      <rPr>
        <sz val="10"/>
        <rFont val="Times New (W1)"/>
        <family val="1"/>
      </rPr>
      <t xml:space="preserve"> </t>
    </r>
    <r>
      <rPr>
        <sz val="10"/>
        <rFont val="Times New (W1)"/>
        <family val="0"/>
      </rPr>
      <t>(2.1+2.2)</t>
    </r>
  </si>
  <si>
    <r>
      <t>Atsargų nuvertėjimas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per ataskaitinį laikotarpį </t>
    </r>
  </si>
  <si>
    <r>
      <t>Atsargų nuvertėjimo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atkūrimo per ataskaitinį laikotarpį suma</t>
    </r>
  </si>
  <si>
    <t>Atsargų nuvertėjimas ataskaitinio laikotarpio pabaigoje (6+7+8-9-10+/-11)</t>
  </si>
  <si>
    <t>Atsargų balansinė vertė ataskaitinio laikotarpio pabaigoje (5-12)</t>
  </si>
  <si>
    <t>Per vienus metus gautinų sumų nuvertėjimas ataskaitinio laikotarpio pabaigoje</t>
  </si>
  <si>
    <t>Per vienus metus gautinų sumų balansinė vertė (1-2)</t>
  </si>
  <si>
    <t>Likutis 2009 m. gruodžio 31 d.</t>
  </si>
  <si>
    <t>Likutis 2010 m. gruodžio 31 d.</t>
  </si>
  <si>
    <t>Likutis 2011 m. gruodžio 31 d.</t>
  </si>
  <si>
    <t>(Informacijos apie ilgalaikio materialiojo turto balansinės vertės pasikeitimą per ataskaitinį laikotarpį pateikimo žemesniojo ir aukštesniojo lygių aiškinamajame rašte forma)</t>
  </si>
  <si>
    <t>1 priedas</t>
  </si>
  <si>
    <t>(Informacijos apie balansinę atsargų vertę pateikimo žemesniojo lygio finansinių ataskaitų aiškinamajame rašte forma)</t>
  </si>
  <si>
    <r>
      <t xml:space="preserve">2011 M. INFORMACIJA PAGAL VEIKLOS SEGMENTUS </t>
    </r>
  </si>
  <si>
    <t>(Informacijos pagal veiklos segmentus pateikimo aukštesniojo ir žemesniojo lygių finansinių ataskaitų aiškinamajame rašte formos pavyzdys)</t>
  </si>
  <si>
    <t>(Informacijos apie pagrindinės veiklos kitas pajamas ir kitos veiklos pajamas pateikimo žemesniojo ir aukštesniojo lygių finansinių ataskaitų aiškinamajame rašte formos pavyzdys)</t>
  </si>
  <si>
    <t xml:space="preserve">        7 priedas</t>
  </si>
  <si>
    <t>(Informacijos apie per vienus metus gautinas sumas, pateikimo žemesniojo ir aukštesniojo lygių finansinių ataskaitų aiškinamajame rašte forma)</t>
  </si>
  <si>
    <t>(Informacijos apie pinigus ir pinigų ekvivalentus pateikimo žemesniojo lygio finansinių ataskaitų aiškinamajame rašte forma)</t>
  </si>
  <si>
    <t xml:space="preserve">                                                 12 priedas</t>
  </si>
  <si>
    <t>(Informacijos apie kai kurias trumpalaikes mokėtinas sumas pateikimo žemesniojo ir aukštesniojo lygių finansinių ataskaitų aiškinamajame rašte forma)</t>
  </si>
  <si>
    <t>(Žemesniojo lygio viešojo sektoriaus subjektų, išskyrus mokesčių fondus ir išteklių fondus, pinigų strautų ataskaitos forma)</t>
  </si>
  <si>
    <t>(viešojo sektoriaus arba viešojo sektoriaus subjektų grupės pavadinimas)</t>
  </si>
  <si>
    <t>190112078, Vytauto Didžiojo g. 110, Kelmė</t>
  </si>
  <si>
    <t>(viešojo sektoriaus subjekto, parengusio pinigų srautų ataskaitą (konsoliduotąją pinigų srautų ataskaitą), kodas, adresas)</t>
  </si>
  <si>
    <t>PAGAL 2011 M. GRUODŽIO 31 D. DUOMENIS</t>
  </si>
  <si>
    <t>(Informacijos apie finansavimo sumas pagal šaltinį, tikslinę paskirtį ir jų pokyčius per ataskaitinį laikotarpį pateikimo žemesniojo lygio finansinių ataskaitų aiškinamajame rašte forma)</t>
  </si>
  <si>
    <t>5-ojo VSAFAS „Pinigų srautų ataskaita“</t>
  </si>
  <si>
    <t>Kelmės vaikų ir jaunimo sporto mokykla</t>
  </si>
  <si>
    <t>Mokyklos direktorius</t>
  </si>
  <si>
    <t>(teisės aktais įpareigoto pasirašyti asmens pareigų pavadinimas)</t>
  </si>
  <si>
    <t>(parašas)</t>
  </si>
  <si>
    <t>Algirdas Samulionis</t>
  </si>
  <si>
    <t>(vardas ir pavardė)</t>
  </si>
  <si>
    <t>4-ojo VSAFAS „Grynojo turto pokyčių ataskaita“</t>
  </si>
  <si>
    <t>(Grynojo turto pokyčių ataskaitos forma)</t>
  </si>
  <si>
    <t>(viešojo sektoriaus subjekto arba viešojo sektoriaus subjektų grupės pavadinimas)</t>
  </si>
  <si>
    <t>(viešojo sektoriaus subjekto, parengusio grynojo turto pokyčių ataskaitą arba konsoliduotąją grynojo turto pokyčių ataskaitą, kodas, adresas)</t>
  </si>
  <si>
    <t>*-Pažymėti ataskaitos laukai nepildomi.</t>
  </si>
  <si>
    <t>20-ojo VSAFAS „Finansavimo sumos“</t>
  </si>
  <si>
    <t>12-ojo VSAFAS „Ilgalaikis materialusis turtas“</t>
  </si>
  <si>
    <t>8-ojo VSAFAS „Atsargos“</t>
  </si>
  <si>
    <t>25-ojo VSAFAS „Segmentai“</t>
  </si>
  <si>
    <t>10-ojo VSAFAS „Kitos pajamos“</t>
  </si>
  <si>
    <t>17-ojo VSAFAS „Finansinis turtas ir finansiniai įsipareigojimai“</t>
  </si>
  <si>
    <t>6-ojo VSAFAS „Finansinių ataskaitų aiškinamasis raštas“</t>
  </si>
  <si>
    <t>(Informacijos apie išankstinius apmokėjimus pateikimo žemesniojo ir aukštesniojo lygių 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</si>
  <si>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</si>
  <si>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</si>
  <si>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</si>
  <si>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</si>
  <si>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</si>
  <si>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sumos (gautos), išskyrus neatlygintinai gautą turtą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</si>
  <si>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</si>
  <si>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</si>
  <si>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</si>
  <si>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</si>
  <si>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</si>
  <si>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</si>
  <si>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</si>
  <si>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</si>
  <si>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</si>
  <si>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</si>
  <si>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</si>
  <si>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</si>
  <si>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</si>
  <si>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</si>
  <si>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sumų:</t>
  </si>
  <si>
    <t>2 priedas</t>
  </si>
  <si>
    <t>3 priedas</t>
  </si>
  <si>
    <t>4 priedas</t>
  </si>
  <si>
    <t>5 priedas</t>
  </si>
  <si>
    <t>7 priedas</t>
  </si>
  <si>
    <t>8 priedas</t>
  </si>
  <si>
    <t>9 priedas</t>
  </si>
  <si>
    <t>10 priedas</t>
  </si>
  <si>
    <t>D.</t>
  </si>
  <si>
    <t>(data)</t>
  </si>
  <si>
    <t xml:space="preserve">     2 priedas</t>
  </si>
  <si>
    <t xml:space="preserve">                  1 priedas</t>
  </si>
  <si>
    <t>Apskaičiuota nusidėvėjimo suma per ataskaitinį laikotarpį</t>
  </si>
  <si>
    <t xml:space="preserve"> 1 priedas</t>
  </si>
  <si>
    <t xml:space="preserve">                                                                                                                   6 priedas</t>
  </si>
  <si>
    <t xml:space="preserve">      8 priedas</t>
  </si>
  <si>
    <t xml:space="preserve">                     5 priedas</t>
  </si>
  <si>
    <t xml:space="preserve">               2 priedas</t>
  </si>
  <si>
    <t>20 priedas</t>
  </si>
  <si>
    <t>2012-       -        Nr. _____</t>
  </si>
  <si>
    <t xml:space="preserve">             (data)</t>
  </si>
  <si>
    <t>6 priedas</t>
  </si>
  <si>
    <t>INFORMACIJA APIE ĮSIPAREIGOJIMŲ DALĮ NACIONALINE IR UŽSIENIO VALIUTOMIS</t>
  </si>
  <si>
    <t>Įsipareigojimų dalis valiuta</t>
  </si>
  <si>
    <t>Įsigijimo savikaina ataskaitinio laikotarpio pradžioje</t>
  </si>
  <si>
    <t>Įsigijimo savikaina ataskaitinio laikotarpio pabaigoje</t>
  </si>
  <si>
    <t>Nacionaline  </t>
  </si>
  <si>
    <t>Eurais </t>
  </si>
  <si>
    <t>JAV doleriais </t>
  </si>
  <si>
    <t>Kitomis  </t>
  </si>
  <si>
    <t>Iš viso </t>
  </si>
  <si>
    <t>11 priedas</t>
  </si>
  <si>
    <t xml:space="preserve">        13 priedas</t>
  </si>
  <si>
    <t>(Informacijos apie įsipareigojimų dalį nacionaline ir užsienio valiutomis pateikimo žemesniojo lygio finansinių ataskaitų aiškinamajame rašte forma)</t>
  </si>
  <si>
    <t xml:space="preserve">                                                                         4 priedas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</si>
</sst>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dd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0.0"/>
    <numFmt numFmtId="177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Helv"/>
      <family val="0"/>
    </font>
    <font>
      <i/>
      <sz val="10"/>
      <name val="Times New Roman"/>
      <family val="1"/>
    </font>
    <font>
      <strike/>
      <sz val="10"/>
      <name val="Times New (W1)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0"/>
      <name val="TimesNewRoman,Bold"/>
      <family val="0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Arial"/>
      <family val="2"/>
    </font>
    <font>
      <b/>
      <strike/>
      <sz val="12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name val="Times New (W1)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6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16" fontId="2" fillId="24" borderId="10" xfId="0" applyNumberFormat="1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2" fillId="24" borderId="1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 quotePrefix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0" fontId="7" fillId="24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0" xfId="0" applyFont="1" applyFill="1" applyBorder="1" applyAlignment="1">
      <alignment horizontal="left" wrapText="1" indent="1"/>
    </xf>
    <xf numFmtId="49" fontId="2" fillId="0" borderId="1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24" borderId="15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49" fontId="2" fillId="24" borderId="16" xfId="0" applyNumberFormat="1" applyFont="1" applyFill="1" applyBorder="1" applyAlignment="1">
      <alignment/>
    </xf>
    <xf numFmtId="49" fontId="2" fillId="24" borderId="11" xfId="0" applyNumberFormat="1" applyFont="1" applyFill="1" applyBorder="1" applyAlignment="1">
      <alignment/>
    </xf>
    <xf numFmtId="49" fontId="2" fillId="24" borderId="12" xfId="0" applyNumberFormat="1" applyFont="1" applyFill="1" applyBorder="1" applyAlignment="1">
      <alignment/>
    </xf>
    <xf numFmtId="49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14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center"/>
    </xf>
    <xf numFmtId="16" fontId="2" fillId="0" borderId="11" xfId="0" applyNumberFormat="1" applyFont="1" applyBorder="1" applyAlignment="1">
      <alignment/>
    </xf>
    <xf numFmtId="16" fontId="2" fillId="24" borderId="11" xfId="0" applyNumberFormat="1" applyFont="1" applyFill="1" applyBorder="1" applyAlignment="1">
      <alignment/>
    </xf>
    <xf numFmtId="16" fontId="2" fillId="24" borderId="17" xfId="0" applyNumberFormat="1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/>
    </xf>
    <xf numFmtId="49" fontId="2" fillId="24" borderId="17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5" fillId="24" borderId="14" xfId="0" applyFont="1" applyFill="1" applyBorder="1" applyAlignment="1">
      <alignment horizontal="left" vertical="center"/>
    </xf>
    <xf numFmtId="0" fontId="5" fillId="24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3" fillId="24" borderId="17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16" fontId="2" fillId="24" borderId="17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24" borderId="12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16" fontId="2" fillId="0" borderId="10" xfId="0" applyNumberFormat="1" applyFont="1" applyFill="1" applyBorder="1" applyAlignment="1">
      <alignment horizontal="left" vertical="center"/>
    </xf>
    <xf numFmtId="0" fontId="2" fillId="24" borderId="12" xfId="0" applyFont="1" applyFill="1" applyBorder="1" applyAlignment="1" quotePrefix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left" vertical="center"/>
    </xf>
    <xf numFmtId="0" fontId="5" fillId="24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5" fillId="0" borderId="0" xfId="49" applyAlignment="1" applyProtection="1">
      <alignment/>
      <protection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/>
    </xf>
    <xf numFmtId="0" fontId="20" fillId="24" borderId="17" xfId="0" applyFont="1" applyFill="1" applyBorder="1" applyAlignment="1">
      <alignment horizontal="left" vertical="center"/>
    </xf>
    <xf numFmtId="0" fontId="21" fillId="24" borderId="17" xfId="0" applyFont="1" applyFill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2" fillId="24" borderId="0" xfId="0" applyFont="1" applyFill="1" applyAlignment="1">
      <alignment/>
    </xf>
    <xf numFmtId="0" fontId="12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16" fontId="2" fillId="0" borderId="24" xfId="0" applyNumberFormat="1" applyFont="1" applyFill="1" applyBorder="1" applyAlignment="1" quotePrefix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quotePrefix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7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vertical="center" wrapText="1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24" borderId="0" xfId="0" applyFont="1" applyFill="1" applyAlignment="1">
      <alignment/>
    </xf>
    <xf numFmtId="1" fontId="2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wrapText="1"/>
    </xf>
    <xf numFmtId="0" fontId="3" fillId="24" borderId="10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1"/>
    </xf>
    <xf numFmtId="0" fontId="3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6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3" fillId="24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19" fillId="24" borderId="0" xfId="0" applyFont="1" applyFill="1" applyAlignment="1">
      <alignment horizontal="center" vertical="top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19" fillId="24" borderId="0" xfId="0" applyFont="1" applyFill="1" applyAlignment="1">
      <alignment horizontal="center" wrapText="1"/>
    </xf>
    <xf numFmtId="0" fontId="2" fillId="24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2" fillId="24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justify" vertical="center" wrapText="1"/>
    </xf>
    <xf numFmtId="1" fontId="8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7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3" fillId="0" borderId="10" xfId="55" applyFont="1" applyFill="1" applyBorder="1" applyAlignment="1">
      <alignment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vertical="center" wrapText="1"/>
      <protection/>
    </xf>
    <xf numFmtId="0" fontId="2" fillId="0" borderId="24" xfId="55" applyFont="1" applyFill="1" applyBorder="1" applyAlignment="1">
      <alignment vertical="center" wrapText="1"/>
      <protection/>
    </xf>
    <xf numFmtId="0" fontId="2" fillId="0" borderId="0" xfId="55" applyFont="1" applyFill="1" applyAlignment="1">
      <alignment horizontal="right" vertical="center"/>
      <protection/>
    </xf>
    <xf numFmtId="0" fontId="2" fillId="0" borderId="0" xfId="55" applyFont="1" applyFill="1" applyAlignment="1">
      <alignment horizontal="right" vertical="center" wrapText="1"/>
      <protection/>
    </xf>
    <xf numFmtId="0" fontId="2" fillId="0" borderId="0" xfId="55" applyFont="1" applyFill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18" fillId="24" borderId="0" xfId="0" applyFont="1" applyFill="1" applyAlignment="1">
      <alignment horizontal="center" vertical="center" wrapText="1"/>
    </xf>
    <xf numFmtId="0" fontId="3" fillId="24" borderId="0" xfId="49" applyFont="1" applyFill="1" applyAlignment="1" applyProtection="1">
      <alignment horizontal="center"/>
      <protection/>
    </xf>
    <xf numFmtId="0" fontId="19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4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5" fillId="24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4" borderId="0" xfId="0" applyFont="1" applyFill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49" fontId="3" fillId="24" borderId="21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left" vertical="top"/>
    </xf>
    <xf numFmtId="0" fontId="19" fillId="24" borderId="0" xfId="0" applyFont="1" applyFill="1" applyAlignment="1">
      <alignment horizontal="center" wrapText="1"/>
    </xf>
    <xf numFmtId="0" fontId="4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4" borderId="20" xfId="0" applyFont="1" applyFill="1" applyBorder="1" applyAlignment="1">
      <alignment horizontal="center" wrapText="1"/>
    </xf>
    <xf numFmtId="0" fontId="13" fillId="24" borderId="20" xfId="0" applyFont="1" applyFill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2" fillId="24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 vertical="center"/>
    </xf>
    <xf numFmtId="0" fontId="2" fillId="24" borderId="0" xfId="0" applyFont="1" applyFill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24" borderId="17" xfId="0" applyNumberFormat="1" applyFont="1" applyFill="1" applyBorder="1" applyAlignment="1">
      <alignment horizontal="left" wrapText="1"/>
    </xf>
    <xf numFmtId="49" fontId="5" fillId="24" borderId="12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2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55" applyFont="1" applyFill="1" applyAlignment="1">
      <alignment horizontal="right"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0" fontId="3" fillId="0" borderId="32" xfId="55" applyFont="1" applyFill="1" applyBorder="1" applyAlignment="1">
      <alignment horizontal="left" vertical="center"/>
      <protection/>
    </xf>
    <xf numFmtId="0" fontId="7" fillId="0" borderId="0" xfId="55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17 VSAFAS_lyginamasis_4-19_priedai_2009-09-10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3">
      <selection activeCell="N16" sqref="N16"/>
    </sheetView>
  </sheetViews>
  <sheetFormatPr defaultColWidth="9.140625" defaultRowHeight="12.75"/>
  <cols>
    <col min="1" max="1" width="5.8515625" style="62" customWidth="1"/>
    <col min="2" max="3" width="1.28515625" style="11" customWidth="1"/>
    <col min="4" max="4" width="2.7109375" style="11" customWidth="1"/>
    <col min="5" max="5" width="27.140625" style="11" customWidth="1"/>
    <col min="6" max="6" width="8.28125" style="28" customWidth="1"/>
    <col min="7" max="7" width="10.57421875" style="62" customWidth="1"/>
    <col min="8" max="8" width="12.421875" style="62" customWidth="1"/>
    <col min="9" max="9" width="10.140625" style="62" customWidth="1"/>
    <col min="10" max="10" width="10.8515625" style="62" customWidth="1"/>
    <col min="11" max="11" width="11.8515625" style="62" customWidth="1"/>
    <col min="12" max="12" width="9.7109375" style="62" customWidth="1"/>
    <col min="13" max="16384" width="9.140625" style="62" customWidth="1"/>
  </cols>
  <sheetData>
    <row r="1" ht="12.75">
      <c r="L1" s="225" t="s">
        <v>455</v>
      </c>
    </row>
    <row r="2" ht="12.75">
      <c r="J2" s="62" t="s">
        <v>506</v>
      </c>
    </row>
    <row r="4" spans="1:12" ht="21.75" customHeight="1">
      <c r="A4" s="322" t="s">
        <v>449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2.75" customHeight="1">
      <c r="A5" s="293" t="s">
        <v>456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</row>
    <row r="6" spans="1:12" ht="12" customHeight="1">
      <c r="A6" s="294" t="s">
        <v>450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</row>
    <row r="7" spans="1:12" ht="12.75" customHeight="1">
      <c r="A7" s="293" t="s">
        <v>451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</row>
    <row r="8" spans="1:12" ht="15" customHeight="1">
      <c r="A8" s="282" t="s">
        <v>452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</row>
    <row r="9" spans="1:12" ht="20.25" customHeight="1">
      <c r="A9" s="304" t="s">
        <v>193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</row>
    <row r="10" spans="1:12" ht="15.75" customHeight="1">
      <c r="A10" s="322" t="s">
        <v>453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</row>
    <row r="11" spans="1:11" ht="10.5" customHeight="1">
      <c r="A11" s="12"/>
      <c r="B11" s="181"/>
      <c r="C11" s="181"/>
      <c r="D11" s="181"/>
      <c r="E11" s="181"/>
      <c r="F11" s="181"/>
      <c r="G11" s="182"/>
      <c r="H11" s="182"/>
      <c r="I11" s="182"/>
      <c r="J11" s="182"/>
      <c r="K11" s="182"/>
    </row>
    <row r="12" spans="1:12" ht="12.75" customHeight="1">
      <c r="A12" s="294" t="s">
        <v>515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</row>
    <row r="13" spans="2:12" ht="12.75" customHeight="1">
      <c r="B13" s="265"/>
      <c r="C13" s="265"/>
      <c r="D13" s="265"/>
      <c r="E13" s="265"/>
      <c r="F13" s="265"/>
      <c r="G13" s="265" t="s">
        <v>505</v>
      </c>
      <c r="H13" s="265"/>
      <c r="I13" s="265"/>
      <c r="J13" s="265"/>
      <c r="K13" s="265"/>
      <c r="L13" s="265"/>
    </row>
    <row r="14" spans="1:12" ht="12.75" customHeight="1">
      <c r="A14" s="12"/>
      <c r="B14" s="13"/>
      <c r="C14" s="13"/>
      <c r="D14" s="13"/>
      <c r="E14" s="13"/>
      <c r="F14" s="320" t="s">
        <v>249</v>
      </c>
      <c r="G14" s="320"/>
      <c r="H14" s="320"/>
      <c r="I14" s="320"/>
      <c r="J14" s="320"/>
      <c r="K14" s="320"/>
      <c r="L14" s="320"/>
    </row>
    <row r="15" spans="1:12" ht="24.75" customHeight="1">
      <c r="A15" s="305" t="s">
        <v>54</v>
      </c>
      <c r="B15" s="287" t="s">
        <v>1</v>
      </c>
      <c r="C15" s="288"/>
      <c r="D15" s="288"/>
      <c r="E15" s="289"/>
      <c r="F15" s="338" t="s">
        <v>127</v>
      </c>
      <c r="G15" s="335" t="s">
        <v>83</v>
      </c>
      <c r="H15" s="336"/>
      <c r="I15" s="337"/>
      <c r="J15" s="335" t="s">
        <v>126</v>
      </c>
      <c r="K15" s="336"/>
      <c r="L15" s="337"/>
    </row>
    <row r="16" spans="1:12" ht="38.25">
      <c r="A16" s="306"/>
      <c r="B16" s="290"/>
      <c r="C16" s="291"/>
      <c r="D16" s="291"/>
      <c r="E16" s="292"/>
      <c r="F16" s="339"/>
      <c r="G16" s="15" t="s">
        <v>194</v>
      </c>
      <c r="H16" s="15" t="s">
        <v>195</v>
      </c>
      <c r="I16" s="119" t="s">
        <v>13</v>
      </c>
      <c r="J16" s="15" t="s">
        <v>194</v>
      </c>
      <c r="K16" s="15" t="s">
        <v>196</v>
      </c>
      <c r="L16" s="119" t="s">
        <v>13</v>
      </c>
    </row>
    <row r="17" spans="1:12" ht="12.75" customHeight="1">
      <c r="A17" s="8">
        <v>1</v>
      </c>
      <c r="B17" s="314">
        <v>2</v>
      </c>
      <c r="C17" s="315"/>
      <c r="D17" s="315"/>
      <c r="E17" s="316"/>
      <c r="F17" s="14" t="s">
        <v>197</v>
      </c>
      <c r="G17" s="15">
        <v>4</v>
      </c>
      <c r="H17" s="15">
        <v>5</v>
      </c>
      <c r="I17" s="15">
        <v>6</v>
      </c>
      <c r="J17" s="120">
        <v>7</v>
      </c>
      <c r="K17" s="120">
        <v>8</v>
      </c>
      <c r="L17" s="120">
        <v>9</v>
      </c>
    </row>
    <row r="18" spans="1:12" s="11" customFormat="1" ht="24.75" customHeight="1">
      <c r="A18" s="15" t="s">
        <v>85</v>
      </c>
      <c r="B18" s="331" t="s">
        <v>173</v>
      </c>
      <c r="C18" s="332"/>
      <c r="D18" s="326"/>
      <c r="E18" s="327"/>
      <c r="F18" s="16"/>
      <c r="G18" s="262">
        <v>7012</v>
      </c>
      <c r="H18" s="262"/>
      <c r="I18" s="262">
        <v>7012</v>
      </c>
      <c r="J18" s="262">
        <v>-1191</v>
      </c>
      <c r="K18" s="262"/>
      <c r="L18" s="262">
        <v>-1191</v>
      </c>
    </row>
    <row r="19" spans="1:12" s="11" customFormat="1" ht="12.75" customHeight="1">
      <c r="A19" s="18" t="s">
        <v>86</v>
      </c>
      <c r="B19" s="1" t="s">
        <v>198</v>
      </c>
      <c r="C19" s="1"/>
      <c r="D19" s="65"/>
      <c r="E19" s="66"/>
      <c r="F19" s="16"/>
      <c r="G19" s="63">
        <f>G20+G25+G26+G27+G28+G29+G30</f>
        <v>551754</v>
      </c>
      <c r="H19" s="63"/>
      <c r="I19" s="63">
        <f>G19</f>
        <v>551754</v>
      </c>
      <c r="J19" s="63">
        <v>531778</v>
      </c>
      <c r="K19" s="63"/>
      <c r="L19" s="63">
        <f>J19</f>
        <v>531778</v>
      </c>
    </row>
    <row r="20" spans="1:12" s="11" customFormat="1" ht="12.75">
      <c r="A20" s="18" t="s">
        <v>87</v>
      </c>
      <c r="B20" s="56"/>
      <c r="C20" s="67" t="s">
        <v>416</v>
      </c>
      <c r="D20" s="68"/>
      <c r="E20" s="69"/>
      <c r="F20" s="70"/>
      <c r="G20" s="63">
        <f>G21+G22+G23+G24</f>
        <v>515542</v>
      </c>
      <c r="H20" s="63"/>
      <c r="I20" s="63">
        <f>G20</f>
        <v>515542</v>
      </c>
      <c r="J20" s="63">
        <v>496206</v>
      </c>
      <c r="K20" s="63"/>
      <c r="L20" s="63">
        <f>J20</f>
        <v>496206</v>
      </c>
    </row>
    <row r="21" spans="1:12" s="11" customFormat="1" ht="12.75" customHeight="1">
      <c r="A21" s="19" t="s">
        <v>235</v>
      </c>
      <c r="B21" s="71"/>
      <c r="C21" s="72"/>
      <c r="D21" s="73" t="s">
        <v>199</v>
      </c>
      <c r="E21" s="26"/>
      <c r="F21" s="74"/>
      <c r="G21" s="63">
        <v>17600</v>
      </c>
      <c r="H21" s="63"/>
      <c r="I21" s="63">
        <f>G21</f>
        <v>17600</v>
      </c>
      <c r="J21" s="63">
        <v>18100</v>
      </c>
      <c r="K21" s="63"/>
      <c r="L21" s="63">
        <f>J21</f>
        <v>18100</v>
      </c>
    </row>
    <row r="22" spans="1:12" s="11" customFormat="1" ht="12.75" customHeight="1">
      <c r="A22" s="19" t="s">
        <v>236</v>
      </c>
      <c r="B22" s="71"/>
      <c r="C22" s="72"/>
      <c r="D22" s="73" t="s">
        <v>131</v>
      </c>
      <c r="E22" s="70"/>
      <c r="F22" s="20"/>
      <c r="G22" s="63">
        <v>490376</v>
      </c>
      <c r="H22" s="63"/>
      <c r="I22" s="63">
        <f>G22</f>
        <v>490376</v>
      </c>
      <c r="J22" s="63">
        <v>478106</v>
      </c>
      <c r="K22" s="63"/>
      <c r="L22" s="63">
        <f>J22</f>
        <v>478106</v>
      </c>
    </row>
    <row r="23" spans="1:12" s="11" customFormat="1" ht="27" customHeight="1">
      <c r="A23" s="19" t="s">
        <v>237</v>
      </c>
      <c r="B23" s="71"/>
      <c r="C23" s="72"/>
      <c r="D23" s="325" t="s">
        <v>200</v>
      </c>
      <c r="E23" s="330"/>
      <c r="F23" s="20"/>
      <c r="G23" s="63"/>
      <c r="H23" s="63"/>
      <c r="I23" s="63"/>
      <c r="J23" s="63"/>
      <c r="K23" s="63"/>
      <c r="L23" s="63"/>
    </row>
    <row r="24" spans="1:12" s="11" customFormat="1" ht="12.75" customHeight="1">
      <c r="A24" s="19" t="s">
        <v>250</v>
      </c>
      <c r="B24" s="71"/>
      <c r="C24" s="75" t="s">
        <v>133</v>
      </c>
      <c r="D24" s="76"/>
      <c r="E24" s="77"/>
      <c r="F24" s="21"/>
      <c r="G24" s="63">
        <v>7566</v>
      </c>
      <c r="H24" s="63"/>
      <c r="I24" s="63">
        <f>G24</f>
        <v>7566</v>
      </c>
      <c r="J24" s="63"/>
      <c r="K24" s="63"/>
      <c r="L24" s="63"/>
    </row>
    <row r="25" spans="1:12" s="11" customFormat="1" ht="12.75" customHeight="1">
      <c r="A25" s="19" t="s">
        <v>88</v>
      </c>
      <c r="B25" s="71"/>
      <c r="C25" s="85" t="s">
        <v>238</v>
      </c>
      <c r="D25" s="121"/>
      <c r="E25" s="77"/>
      <c r="F25" s="21"/>
      <c r="G25" s="63"/>
      <c r="H25" s="63"/>
      <c r="I25" s="63"/>
      <c r="J25" s="63"/>
      <c r="K25" s="63"/>
      <c r="L25" s="63"/>
    </row>
    <row r="26" spans="1:12" s="11" customFormat="1" ht="12.75" customHeight="1">
      <c r="A26" s="23" t="s">
        <v>153</v>
      </c>
      <c r="B26" s="78"/>
      <c r="C26" s="79" t="s">
        <v>201</v>
      </c>
      <c r="D26" s="122"/>
      <c r="E26" s="95"/>
      <c r="F26" s="21"/>
      <c r="G26" s="63"/>
      <c r="H26" s="63"/>
      <c r="I26" s="63"/>
      <c r="J26" s="63"/>
      <c r="K26" s="63"/>
      <c r="L26" s="63"/>
    </row>
    <row r="27" spans="1:12" s="11" customFormat="1" ht="12.75" customHeight="1">
      <c r="A27" s="19" t="s">
        <v>89</v>
      </c>
      <c r="B27" s="71"/>
      <c r="C27" s="67" t="s">
        <v>202</v>
      </c>
      <c r="D27" s="67"/>
      <c r="E27" s="26"/>
      <c r="F27" s="21"/>
      <c r="G27" s="63">
        <v>18112</v>
      </c>
      <c r="H27" s="63"/>
      <c r="I27" s="63">
        <f>G27</f>
        <v>18112</v>
      </c>
      <c r="J27" s="63">
        <v>17786</v>
      </c>
      <c r="K27" s="63"/>
      <c r="L27" s="63">
        <f aca="true" t="shared" si="0" ref="L27:L33">J27</f>
        <v>17786</v>
      </c>
    </row>
    <row r="28" spans="1:12" s="11" customFormat="1" ht="12.75" customHeight="1">
      <c r="A28" s="19" t="s">
        <v>239</v>
      </c>
      <c r="B28" s="71"/>
      <c r="C28" s="67" t="s">
        <v>203</v>
      </c>
      <c r="D28" s="80"/>
      <c r="E28" s="81"/>
      <c r="F28" s="21"/>
      <c r="G28" s="63">
        <v>18100</v>
      </c>
      <c r="H28" s="63"/>
      <c r="I28" s="63">
        <f>G28</f>
        <v>18100</v>
      </c>
      <c r="J28" s="63">
        <v>17786</v>
      </c>
      <c r="K28" s="63"/>
      <c r="L28" s="63">
        <f t="shared" si="0"/>
        <v>17786</v>
      </c>
    </row>
    <row r="29" spans="1:12" s="11" customFormat="1" ht="12.75" customHeight="1">
      <c r="A29" s="19" t="s">
        <v>240</v>
      </c>
      <c r="B29" s="71"/>
      <c r="C29" s="67" t="s">
        <v>204</v>
      </c>
      <c r="D29" s="67"/>
      <c r="E29" s="26"/>
      <c r="F29" s="21"/>
      <c r="G29" s="63"/>
      <c r="H29" s="63"/>
      <c r="I29" s="63"/>
      <c r="J29" s="63"/>
      <c r="K29" s="63"/>
      <c r="L29" s="63"/>
    </row>
    <row r="30" spans="1:12" s="11" customFormat="1" ht="12.75" customHeight="1">
      <c r="A30" s="19" t="s">
        <v>251</v>
      </c>
      <c r="B30" s="71"/>
      <c r="C30" s="67" t="s">
        <v>205</v>
      </c>
      <c r="D30" s="67"/>
      <c r="E30" s="26"/>
      <c r="F30" s="21"/>
      <c r="G30" s="63"/>
      <c r="H30" s="63"/>
      <c r="I30" s="63"/>
      <c r="J30" s="63"/>
      <c r="K30" s="63"/>
      <c r="L30" s="63"/>
    </row>
    <row r="31" spans="1:12" s="11" customFormat="1" ht="12.75" customHeight="1">
      <c r="A31" s="18" t="s">
        <v>90</v>
      </c>
      <c r="B31" s="82" t="s">
        <v>206</v>
      </c>
      <c r="C31" s="83"/>
      <c r="D31" s="83"/>
      <c r="E31" s="84"/>
      <c r="F31" s="21"/>
      <c r="G31" s="63">
        <f>G32+G33+G34+G35+G36+G37</f>
        <v>-18112</v>
      </c>
      <c r="H31" s="63"/>
      <c r="I31" s="63">
        <f>G31</f>
        <v>-18112</v>
      </c>
      <c r="J31" s="63">
        <v>-17786</v>
      </c>
      <c r="K31" s="63"/>
      <c r="L31" s="63">
        <f t="shared" si="0"/>
        <v>-17786</v>
      </c>
    </row>
    <row r="32" spans="1:12" s="11" customFormat="1" ht="12.75" customHeight="1">
      <c r="A32" s="19" t="s">
        <v>252</v>
      </c>
      <c r="B32" s="71"/>
      <c r="C32" s="73" t="s">
        <v>207</v>
      </c>
      <c r="D32" s="73"/>
      <c r="E32" s="70"/>
      <c r="F32" s="20"/>
      <c r="G32" s="63"/>
      <c r="H32" s="63"/>
      <c r="I32" s="63"/>
      <c r="J32" s="63"/>
      <c r="K32" s="63"/>
      <c r="L32" s="63"/>
    </row>
    <row r="33" spans="1:12" s="11" customFormat="1" ht="12.75" customHeight="1">
      <c r="A33" s="19" t="s">
        <v>253</v>
      </c>
      <c r="B33" s="71"/>
      <c r="C33" s="73" t="s">
        <v>208</v>
      </c>
      <c r="D33" s="73"/>
      <c r="E33" s="70"/>
      <c r="F33" s="20"/>
      <c r="G33" s="63">
        <v>-18112</v>
      </c>
      <c r="H33" s="63"/>
      <c r="I33" s="63">
        <f>G33</f>
        <v>-18112</v>
      </c>
      <c r="J33" s="63">
        <v>-17786</v>
      </c>
      <c r="K33" s="63"/>
      <c r="L33" s="63">
        <f t="shared" si="0"/>
        <v>-17786</v>
      </c>
    </row>
    <row r="34" spans="1:12" s="11" customFormat="1" ht="24.75" customHeight="1">
      <c r="A34" s="19" t="s">
        <v>209</v>
      </c>
      <c r="B34" s="71"/>
      <c r="C34" s="325" t="s">
        <v>210</v>
      </c>
      <c r="D34" s="329"/>
      <c r="E34" s="330"/>
      <c r="F34" s="20"/>
      <c r="G34" s="63"/>
      <c r="H34" s="63"/>
      <c r="I34" s="63"/>
      <c r="J34" s="63"/>
      <c r="K34" s="63"/>
      <c r="L34" s="63"/>
    </row>
    <row r="35" spans="1:12" s="11" customFormat="1" ht="12.75" customHeight="1">
      <c r="A35" s="19" t="s">
        <v>254</v>
      </c>
      <c r="B35" s="71"/>
      <c r="C35" s="85" t="s">
        <v>211</v>
      </c>
      <c r="D35" s="86"/>
      <c r="E35" s="87"/>
      <c r="F35" s="20"/>
      <c r="G35" s="63"/>
      <c r="H35" s="63"/>
      <c r="I35" s="63"/>
      <c r="J35" s="63"/>
      <c r="K35" s="63"/>
      <c r="L35" s="63"/>
    </row>
    <row r="36" spans="1:12" s="11" customFormat="1" ht="24.75" customHeight="1">
      <c r="A36" s="19" t="s">
        <v>255</v>
      </c>
      <c r="B36" s="71"/>
      <c r="C36" s="325" t="s">
        <v>212</v>
      </c>
      <c r="D36" s="326"/>
      <c r="E36" s="327"/>
      <c r="F36" s="20"/>
      <c r="G36" s="63"/>
      <c r="H36" s="63"/>
      <c r="I36" s="63"/>
      <c r="J36" s="63"/>
      <c r="K36" s="63"/>
      <c r="L36" s="63"/>
    </row>
    <row r="37" spans="1:12" s="11" customFormat="1" ht="12.75" customHeight="1">
      <c r="A37" s="19" t="s">
        <v>256</v>
      </c>
      <c r="B37" s="71"/>
      <c r="C37" s="73" t="s">
        <v>213</v>
      </c>
      <c r="D37" s="73"/>
      <c r="E37" s="70"/>
      <c r="F37" s="20"/>
      <c r="G37" s="63"/>
      <c r="H37" s="63"/>
      <c r="I37" s="63"/>
      <c r="J37" s="63"/>
      <c r="K37" s="63"/>
      <c r="L37" s="63"/>
    </row>
    <row r="38" spans="1:12" s="11" customFormat="1" ht="12.75" customHeight="1">
      <c r="A38" s="18" t="s">
        <v>91</v>
      </c>
      <c r="B38" s="82" t="s">
        <v>214</v>
      </c>
      <c r="C38" s="83"/>
      <c r="D38" s="83"/>
      <c r="E38" s="84"/>
      <c r="F38" s="21"/>
      <c r="G38" s="63">
        <f>SUM(G39:G50)</f>
        <v>526630</v>
      </c>
      <c r="H38" s="63"/>
      <c r="I38" s="63">
        <f aca="true" t="shared" si="1" ref="I38:I48">G38</f>
        <v>526630</v>
      </c>
      <c r="J38" s="63">
        <f>SUM(J39:J50)</f>
        <v>515183</v>
      </c>
      <c r="K38" s="63"/>
      <c r="L38" s="63">
        <f aca="true" t="shared" si="2" ref="L38:L48">J38</f>
        <v>515183</v>
      </c>
    </row>
    <row r="39" spans="1:12" s="11" customFormat="1" ht="12.75" customHeight="1">
      <c r="A39" s="6" t="s">
        <v>92</v>
      </c>
      <c r="B39" s="78"/>
      <c r="C39" s="85" t="s">
        <v>152</v>
      </c>
      <c r="D39" s="103"/>
      <c r="E39" s="103"/>
      <c r="F39" s="27"/>
      <c r="G39" s="63">
        <v>449487</v>
      </c>
      <c r="H39" s="63"/>
      <c r="I39" s="63">
        <f t="shared" si="1"/>
        <v>449487</v>
      </c>
      <c r="J39" s="63">
        <v>447006</v>
      </c>
      <c r="K39" s="63"/>
      <c r="L39" s="63">
        <f t="shared" si="2"/>
        <v>447006</v>
      </c>
    </row>
    <row r="40" spans="1:12" s="11" customFormat="1" ht="12.75" customHeight="1">
      <c r="A40" s="6" t="s">
        <v>94</v>
      </c>
      <c r="B40" s="78"/>
      <c r="C40" s="75" t="s">
        <v>154</v>
      </c>
      <c r="D40" s="86"/>
      <c r="E40" s="86"/>
      <c r="F40" s="27"/>
      <c r="G40" s="63">
        <v>36726</v>
      </c>
      <c r="H40" s="63"/>
      <c r="I40" s="63">
        <f t="shared" si="1"/>
        <v>36726</v>
      </c>
      <c r="J40" s="63">
        <v>37490</v>
      </c>
      <c r="K40" s="63"/>
      <c r="L40" s="63">
        <f t="shared" si="2"/>
        <v>37490</v>
      </c>
    </row>
    <row r="41" spans="1:12" s="11" customFormat="1" ht="12.75" customHeight="1">
      <c r="A41" s="6" t="s">
        <v>241</v>
      </c>
      <c r="B41" s="78"/>
      <c r="C41" s="75" t="s">
        <v>176</v>
      </c>
      <c r="D41" s="86"/>
      <c r="E41" s="86"/>
      <c r="F41" s="27"/>
      <c r="G41" s="63">
        <v>3186</v>
      </c>
      <c r="H41" s="63"/>
      <c r="I41" s="63">
        <f t="shared" si="1"/>
        <v>3186</v>
      </c>
      <c r="J41" s="63">
        <v>2792</v>
      </c>
      <c r="K41" s="63"/>
      <c r="L41" s="63">
        <f t="shared" si="2"/>
        <v>2792</v>
      </c>
    </row>
    <row r="42" spans="1:12" s="11" customFormat="1" ht="12.75" customHeight="1">
      <c r="A42" s="6" t="s">
        <v>242</v>
      </c>
      <c r="B42" s="78"/>
      <c r="C42" s="75" t="s">
        <v>178</v>
      </c>
      <c r="D42" s="86"/>
      <c r="E42" s="86"/>
      <c r="F42" s="27"/>
      <c r="G42" s="63">
        <v>16246</v>
      </c>
      <c r="H42" s="63"/>
      <c r="I42" s="63">
        <f t="shared" si="1"/>
        <v>16246</v>
      </c>
      <c r="J42" s="63">
        <v>10386</v>
      </c>
      <c r="K42" s="63"/>
      <c r="L42" s="63">
        <f t="shared" si="2"/>
        <v>10386</v>
      </c>
    </row>
    <row r="43" spans="1:12" s="11" customFormat="1" ht="12.75" customHeight="1">
      <c r="A43" s="6" t="s">
        <v>243</v>
      </c>
      <c r="B43" s="78"/>
      <c r="C43" s="75" t="s">
        <v>180</v>
      </c>
      <c r="D43" s="86"/>
      <c r="E43" s="86"/>
      <c r="F43" s="21"/>
      <c r="G43" s="63">
        <v>680</v>
      </c>
      <c r="H43" s="63"/>
      <c r="I43" s="63">
        <f t="shared" si="1"/>
        <v>680</v>
      </c>
      <c r="J43" s="63"/>
      <c r="K43" s="63"/>
      <c r="L43" s="63"/>
    </row>
    <row r="44" spans="1:12" s="11" customFormat="1" ht="12.75" customHeight="1">
      <c r="A44" s="6" t="s">
        <v>244</v>
      </c>
      <c r="B44" s="78"/>
      <c r="C44" s="85" t="s">
        <v>159</v>
      </c>
      <c r="D44" s="103"/>
      <c r="E44" s="103"/>
      <c r="F44" s="21"/>
      <c r="G44" s="63"/>
      <c r="H44" s="63"/>
      <c r="I44" s="63"/>
      <c r="J44" s="63"/>
      <c r="K44" s="63"/>
      <c r="L44" s="63"/>
    </row>
    <row r="45" spans="1:12" s="11" customFormat="1" ht="12.75" customHeight="1">
      <c r="A45" s="6" t="s">
        <v>245</v>
      </c>
      <c r="B45" s="78"/>
      <c r="C45" s="88" t="s">
        <v>183</v>
      </c>
      <c r="D45" s="87"/>
      <c r="E45" s="87"/>
      <c r="F45" s="21"/>
      <c r="G45" s="63">
        <v>15384</v>
      </c>
      <c r="H45" s="63"/>
      <c r="I45" s="63">
        <f t="shared" si="1"/>
        <v>15384</v>
      </c>
      <c r="J45" s="63">
        <v>12094</v>
      </c>
      <c r="K45" s="63"/>
      <c r="L45" s="63">
        <f t="shared" si="2"/>
        <v>12094</v>
      </c>
    </row>
    <row r="46" spans="1:12" s="11" customFormat="1" ht="12.75" customHeight="1">
      <c r="A46" s="6" t="s">
        <v>246</v>
      </c>
      <c r="B46" s="78"/>
      <c r="C46" s="88" t="s">
        <v>165</v>
      </c>
      <c r="D46" s="87"/>
      <c r="E46" s="87"/>
      <c r="F46" s="21"/>
      <c r="G46" s="63"/>
      <c r="H46" s="63"/>
      <c r="I46" s="63"/>
      <c r="J46" s="63"/>
      <c r="K46" s="63"/>
      <c r="L46" s="63"/>
    </row>
    <row r="47" spans="1:12" s="11" customFormat="1" ht="12.75" customHeight="1">
      <c r="A47" s="6" t="s">
        <v>247</v>
      </c>
      <c r="B47" s="78"/>
      <c r="C47" s="88" t="s">
        <v>167</v>
      </c>
      <c r="D47" s="87"/>
      <c r="E47" s="87"/>
      <c r="F47" s="21"/>
      <c r="G47" s="63"/>
      <c r="H47" s="63"/>
      <c r="I47" s="63"/>
      <c r="J47" s="63"/>
      <c r="K47" s="63"/>
      <c r="L47" s="63"/>
    </row>
    <row r="48" spans="1:12" s="11" customFormat="1" ht="12.75" customHeight="1">
      <c r="A48" s="6" t="s">
        <v>248</v>
      </c>
      <c r="B48" s="78"/>
      <c r="C48" s="88" t="s">
        <v>187</v>
      </c>
      <c r="D48" s="87"/>
      <c r="E48" s="87"/>
      <c r="F48" s="21"/>
      <c r="G48" s="63">
        <v>4921</v>
      </c>
      <c r="H48" s="63"/>
      <c r="I48" s="63">
        <f t="shared" si="1"/>
        <v>4921</v>
      </c>
      <c r="J48" s="63">
        <v>5415</v>
      </c>
      <c r="K48" s="63"/>
      <c r="L48" s="63">
        <f t="shared" si="2"/>
        <v>5415</v>
      </c>
    </row>
    <row r="49" spans="1:12" s="11" customFormat="1" ht="12.75" customHeight="1">
      <c r="A49" s="6" t="s">
        <v>257</v>
      </c>
      <c r="B49" s="78"/>
      <c r="C49" s="88" t="s">
        <v>189</v>
      </c>
      <c r="D49" s="87"/>
      <c r="E49" s="87"/>
      <c r="F49" s="21"/>
      <c r="G49" s="63"/>
      <c r="H49" s="63"/>
      <c r="I49" s="63"/>
      <c r="J49" s="63"/>
      <c r="K49" s="63"/>
      <c r="L49" s="63"/>
    </row>
    <row r="50" spans="1:12" s="11" customFormat="1" ht="12.75" customHeight="1">
      <c r="A50" s="6" t="s">
        <v>258</v>
      </c>
      <c r="B50" s="78"/>
      <c r="C50" s="88" t="s">
        <v>191</v>
      </c>
      <c r="D50" s="87"/>
      <c r="E50" s="87"/>
      <c r="F50" s="21"/>
      <c r="G50" s="63"/>
      <c r="H50" s="63"/>
      <c r="I50" s="63"/>
      <c r="J50" s="63"/>
      <c r="K50" s="63"/>
      <c r="L50" s="63"/>
    </row>
    <row r="51" spans="1:12" s="11" customFormat="1" ht="24.75" customHeight="1">
      <c r="A51" s="15" t="s">
        <v>95</v>
      </c>
      <c r="B51" s="331" t="s">
        <v>215</v>
      </c>
      <c r="C51" s="332"/>
      <c r="D51" s="326"/>
      <c r="E51" s="327"/>
      <c r="F51" s="20"/>
      <c r="G51" s="63"/>
      <c r="H51" s="63"/>
      <c r="I51" s="63"/>
      <c r="J51" s="63"/>
      <c r="K51" s="63"/>
      <c r="L51" s="63"/>
    </row>
    <row r="52" spans="1:12" s="11" customFormat="1" ht="24.75" customHeight="1">
      <c r="A52" s="18" t="s">
        <v>86</v>
      </c>
      <c r="B52" s="324" t="s">
        <v>216</v>
      </c>
      <c r="C52" s="325"/>
      <c r="D52" s="325"/>
      <c r="E52" s="340"/>
      <c r="F52" s="21"/>
      <c r="G52" s="63"/>
      <c r="H52" s="63"/>
      <c r="I52" s="63"/>
      <c r="J52" s="63"/>
      <c r="K52" s="63"/>
      <c r="L52" s="63"/>
    </row>
    <row r="53" spans="1:12" s="11" customFormat="1" ht="24.75" customHeight="1">
      <c r="A53" s="18" t="s">
        <v>90</v>
      </c>
      <c r="B53" s="333" t="s">
        <v>217</v>
      </c>
      <c r="C53" s="334"/>
      <c r="D53" s="334"/>
      <c r="E53" s="319"/>
      <c r="F53" s="21"/>
      <c r="G53" s="63"/>
      <c r="H53" s="63"/>
      <c r="I53" s="63"/>
      <c r="J53" s="63"/>
      <c r="K53" s="63"/>
      <c r="L53" s="63"/>
    </row>
    <row r="54" spans="1:12" s="11" customFormat="1" ht="12.75" customHeight="1">
      <c r="A54" s="18" t="s">
        <v>91</v>
      </c>
      <c r="B54" s="333" t="s">
        <v>218</v>
      </c>
      <c r="C54" s="334"/>
      <c r="D54" s="326"/>
      <c r="E54" s="327"/>
      <c r="F54" s="21"/>
      <c r="G54" s="63"/>
      <c r="H54" s="63"/>
      <c r="I54" s="63"/>
      <c r="J54" s="63"/>
      <c r="K54" s="63"/>
      <c r="L54" s="63"/>
    </row>
    <row r="55" spans="1:12" s="11" customFormat="1" ht="24.75" customHeight="1">
      <c r="A55" s="6" t="s">
        <v>92</v>
      </c>
      <c r="B55" s="78"/>
      <c r="C55" s="328" t="s">
        <v>219</v>
      </c>
      <c r="D55" s="326"/>
      <c r="E55" s="327"/>
      <c r="F55" s="21"/>
      <c r="G55" s="63"/>
      <c r="H55" s="63"/>
      <c r="I55" s="63"/>
      <c r="J55" s="63"/>
      <c r="K55" s="63"/>
      <c r="L55" s="63"/>
    </row>
    <row r="56" spans="1:12" s="11" customFormat="1" ht="24.75" customHeight="1">
      <c r="A56" s="23" t="s">
        <v>94</v>
      </c>
      <c r="B56" s="78"/>
      <c r="C56" s="328" t="s">
        <v>417</v>
      </c>
      <c r="D56" s="329"/>
      <c r="E56" s="330"/>
      <c r="F56" s="89"/>
      <c r="G56" s="24"/>
      <c r="H56" s="24"/>
      <c r="I56" s="24"/>
      <c r="J56" s="24"/>
      <c r="K56" s="24"/>
      <c r="L56" s="63"/>
    </row>
    <row r="57" spans="1:12" s="11" customFormat="1" ht="12.75" customHeight="1">
      <c r="A57" s="6" t="s">
        <v>241</v>
      </c>
      <c r="B57" s="78"/>
      <c r="C57" s="85" t="s">
        <v>220</v>
      </c>
      <c r="D57" s="75"/>
      <c r="E57" s="75"/>
      <c r="F57" s="27"/>
      <c r="G57" s="63"/>
      <c r="H57" s="63"/>
      <c r="I57" s="63"/>
      <c r="J57" s="63"/>
      <c r="K57" s="63"/>
      <c r="L57" s="63"/>
    </row>
    <row r="58" spans="1:12" s="11" customFormat="1" ht="12.75" customHeight="1">
      <c r="A58" s="18" t="s">
        <v>98</v>
      </c>
      <c r="B58" s="82" t="s">
        <v>221</v>
      </c>
      <c r="C58" s="83"/>
      <c r="D58" s="83"/>
      <c r="E58" s="84"/>
      <c r="F58" s="27"/>
      <c r="G58" s="63"/>
      <c r="H58" s="63"/>
      <c r="I58" s="63"/>
      <c r="J58" s="63"/>
      <c r="K58" s="63"/>
      <c r="L58" s="63"/>
    </row>
    <row r="59" spans="1:12" s="11" customFormat="1" ht="24.75" customHeight="1">
      <c r="A59" s="19" t="s">
        <v>259</v>
      </c>
      <c r="B59" s="71"/>
      <c r="C59" s="328" t="s">
        <v>219</v>
      </c>
      <c r="D59" s="326"/>
      <c r="E59" s="327"/>
      <c r="F59" s="90"/>
      <c r="G59" s="63"/>
      <c r="H59" s="63"/>
      <c r="I59" s="63"/>
      <c r="J59" s="63"/>
      <c r="K59" s="63"/>
      <c r="L59" s="63"/>
    </row>
    <row r="60" spans="1:12" s="11" customFormat="1" ht="24.75" customHeight="1">
      <c r="A60" s="19" t="s">
        <v>260</v>
      </c>
      <c r="B60" s="71"/>
      <c r="C60" s="328" t="s">
        <v>417</v>
      </c>
      <c r="D60" s="329"/>
      <c r="E60" s="330"/>
      <c r="F60" s="90"/>
      <c r="G60" s="63"/>
      <c r="H60" s="63"/>
      <c r="I60" s="63"/>
      <c r="J60" s="63"/>
      <c r="K60" s="63"/>
      <c r="L60" s="63"/>
    </row>
    <row r="61" spans="1:12" s="11" customFormat="1" ht="12.75" customHeight="1">
      <c r="A61" s="19" t="s">
        <v>261</v>
      </c>
      <c r="B61" s="71"/>
      <c r="C61" s="328" t="s">
        <v>220</v>
      </c>
      <c r="D61" s="329"/>
      <c r="E61" s="330"/>
      <c r="F61" s="90"/>
      <c r="G61" s="63"/>
      <c r="H61" s="63"/>
      <c r="I61" s="63"/>
      <c r="J61" s="63"/>
      <c r="K61" s="63"/>
      <c r="L61" s="63"/>
    </row>
    <row r="62" spans="1:12" s="11" customFormat="1" ht="24.75" customHeight="1">
      <c r="A62" s="18" t="s">
        <v>100</v>
      </c>
      <c r="B62" s="324" t="s">
        <v>418</v>
      </c>
      <c r="C62" s="325"/>
      <c r="D62" s="326"/>
      <c r="E62" s="327"/>
      <c r="F62" s="21"/>
      <c r="G62" s="63"/>
      <c r="H62" s="63"/>
      <c r="I62" s="63"/>
      <c r="J62" s="63"/>
      <c r="K62" s="63"/>
      <c r="L62" s="63"/>
    </row>
    <row r="63" spans="1:12" s="11" customFormat="1" ht="24.75" customHeight="1">
      <c r="A63" s="18" t="s">
        <v>102</v>
      </c>
      <c r="B63" s="333" t="s">
        <v>222</v>
      </c>
      <c r="C63" s="334"/>
      <c r="D63" s="329"/>
      <c r="E63" s="330"/>
      <c r="F63" s="27"/>
      <c r="G63" s="63"/>
      <c r="H63" s="63"/>
      <c r="I63" s="63"/>
      <c r="J63" s="63"/>
      <c r="K63" s="63"/>
      <c r="L63" s="63"/>
    </row>
    <row r="64" spans="1:12" s="11" customFormat="1" ht="24.75" customHeight="1">
      <c r="A64" s="18" t="s">
        <v>104</v>
      </c>
      <c r="B64" s="333" t="s">
        <v>419</v>
      </c>
      <c r="C64" s="334"/>
      <c r="D64" s="326"/>
      <c r="E64" s="327"/>
      <c r="F64" s="27"/>
      <c r="G64" s="63"/>
      <c r="H64" s="63"/>
      <c r="I64" s="63"/>
      <c r="J64" s="63"/>
      <c r="K64" s="63"/>
      <c r="L64" s="63"/>
    </row>
    <row r="65" spans="1:12" s="11" customFormat="1" ht="24.75" customHeight="1">
      <c r="A65" s="4" t="s">
        <v>105</v>
      </c>
      <c r="B65" s="317" t="s">
        <v>420</v>
      </c>
      <c r="C65" s="328"/>
      <c r="D65" s="318"/>
      <c r="E65" s="295"/>
      <c r="F65" s="27"/>
      <c r="G65" s="63"/>
      <c r="H65" s="63"/>
      <c r="I65" s="63"/>
      <c r="J65" s="63"/>
      <c r="K65" s="63"/>
      <c r="L65" s="63"/>
    </row>
    <row r="66" spans="1:12" s="11" customFormat="1" ht="24.75" customHeight="1">
      <c r="A66" s="15" t="s">
        <v>107</v>
      </c>
      <c r="B66" s="331" t="s">
        <v>223</v>
      </c>
      <c r="C66" s="332"/>
      <c r="D66" s="326"/>
      <c r="E66" s="327"/>
      <c r="F66" s="21"/>
      <c r="G66" s="63"/>
      <c r="H66" s="63"/>
      <c r="I66" s="63"/>
      <c r="J66" s="63"/>
      <c r="K66" s="63"/>
      <c r="L66" s="63"/>
    </row>
    <row r="67" spans="1:12" s="11" customFormat="1" ht="12.75" customHeight="1">
      <c r="A67" s="18" t="s">
        <v>86</v>
      </c>
      <c r="B67" s="91" t="s">
        <v>224</v>
      </c>
      <c r="C67" s="71"/>
      <c r="D67" s="71"/>
      <c r="E67" s="21"/>
      <c r="F67" s="21"/>
      <c r="G67" s="63"/>
      <c r="H67" s="63"/>
      <c r="I67" s="63"/>
      <c r="J67" s="63"/>
      <c r="K67" s="63"/>
      <c r="L67" s="63"/>
    </row>
    <row r="68" spans="1:12" s="11" customFormat="1" ht="12.75" customHeight="1">
      <c r="A68" s="18" t="s">
        <v>90</v>
      </c>
      <c r="B68" s="82" t="s">
        <v>421</v>
      </c>
      <c r="C68" s="92"/>
      <c r="D68" s="83"/>
      <c r="E68" s="84"/>
      <c r="F68" s="21"/>
      <c r="G68" s="63"/>
      <c r="H68" s="63"/>
      <c r="I68" s="63"/>
      <c r="J68" s="63"/>
      <c r="K68" s="63"/>
      <c r="L68" s="63"/>
    </row>
    <row r="69" spans="1:12" s="11" customFormat="1" ht="24.75" customHeight="1">
      <c r="A69" s="18" t="s">
        <v>91</v>
      </c>
      <c r="B69" s="324" t="s">
        <v>225</v>
      </c>
      <c r="C69" s="325"/>
      <c r="D69" s="326"/>
      <c r="E69" s="327"/>
      <c r="F69" s="21"/>
      <c r="G69" s="63"/>
      <c r="H69" s="63"/>
      <c r="I69" s="63"/>
      <c r="J69" s="63"/>
      <c r="K69" s="63"/>
      <c r="L69" s="63"/>
    </row>
    <row r="70" spans="1:12" s="11" customFormat="1" ht="30" customHeight="1">
      <c r="A70" s="18" t="s">
        <v>132</v>
      </c>
      <c r="B70" s="324" t="s">
        <v>422</v>
      </c>
      <c r="C70" s="301"/>
      <c r="D70" s="329"/>
      <c r="E70" s="330"/>
      <c r="F70" s="21"/>
      <c r="G70" s="63"/>
      <c r="H70" s="63"/>
      <c r="I70" s="63"/>
      <c r="J70" s="63"/>
      <c r="K70" s="63"/>
      <c r="L70" s="63"/>
    </row>
    <row r="71" spans="1:12" s="11" customFormat="1" ht="12.75">
      <c r="A71" s="19" t="s">
        <v>259</v>
      </c>
      <c r="B71" s="93"/>
      <c r="C71" s="123"/>
      <c r="D71" s="73" t="s">
        <v>199</v>
      </c>
      <c r="E71" s="70"/>
      <c r="F71" s="27"/>
      <c r="G71" s="63"/>
      <c r="H71" s="63"/>
      <c r="I71" s="63"/>
      <c r="J71" s="63"/>
      <c r="K71" s="63"/>
      <c r="L71" s="63"/>
    </row>
    <row r="72" spans="1:12" s="11" customFormat="1" ht="12.75" customHeight="1">
      <c r="A72" s="19" t="s">
        <v>260</v>
      </c>
      <c r="B72" s="71"/>
      <c r="C72" s="124"/>
      <c r="D72" s="73" t="s">
        <v>131</v>
      </c>
      <c r="E72" s="70"/>
      <c r="F72" s="21"/>
      <c r="G72" s="63"/>
      <c r="H72" s="63"/>
      <c r="I72" s="63"/>
      <c r="J72" s="63"/>
      <c r="K72" s="63"/>
      <c r="L72" s="63"/>
    </row>
    <row r="73" spans="1:12" s="11" customFormat="1" ht="24.75" customHeight="1">
      <c r="A73" s="19" t="s">
        <v>261</v>
      </c>
      <c r="B73" s="71"/>
      <c r="C73" s="72"/>
      <c r="D73" s="325" t="s">
        <v>423</v>
      </c>
      <c r="E73" s="330"/>
      <c r="F73" s="22"/>
      <c r="G73" s="63"/>
      <c r="H73" s="63"/>
      <c r="I73" s="63"/>
      <c r="J73" s="63"/>
      <c r="K73" s="63"/>
      <c r="L73" s="63"/>
    </row>
    <row r="74" spans="1:12" s="11" customFormat="1" ht="12.75" customHeight="1">
      <c r="A74" s="19" t="s">
        <v>262</v>
      </c>
      <c r="B74" s="71"/>
      <c r="C74" s="72"/>
      <c r="D74" s="73" t="s">
        <v>133</v>
      </c>
      <c r="E74" s="26"/>
      <c r="F74" s="21"/>
      <c r="G74" s="63"/>
      <c r="H74" s="63"/>
      <c r="I74" s="63"/>
      <c r="J74" s="63"/>
      <c r="K74" s="63"/>
      <c r="L74" s="63"/>
    </row>
    <row r="75" spans="1:12" s="11" customFormat="1" ht="27.75" customHeight="1">
      <c r="A75" s="19" t="s">
        <v>263</v>
      </c>
      <c r="B75" s="333" t="s">
        <v>226</v>
      </c>
      <c r="C75" s="302"/>
      <c r="D75" s="329"/>
      <c r="E75" s="330"/>
      <c r="F75" s="27"/>
      <c r="G75" s="63"/>
      <c r="H75" s="63"/>
      <c r="I75" s="63"/>
      <c r="J75" s="63"/>
      <c r="K75" s="63"/>
      <c r="L75" s="63"/>
    </row>
    <row r="76" spans="1:12" s="11" customFormat="1" ht="12.75">
      <c r="A76" s="19" t="s">
        <v>264</v>
      </c>
      <c r="B76" s="56" t="s">
        <v>227</v>
      </c>
      <c r="C76" s="67"/>
      <c r="D76" s="94"/>
      <c r="E76" s="69"/>
      <c r="F76" s="27"/>
      <c r="G76" s="63"/>
      <c r="H76" s="63"/>
      <c r="I76" s="63"/>
      <c r="J76" s="63"/>
      <c r="K76" s="63"/>
      <c r="L76" s="63"/>
    </row>
    <row r="77" spans="1:12" s="11" customFormat="1" ht="12.75">
      <c r="A77" s="19" t="s">
        <v>265</v>
      </c>
      <c r="B77" s="56" t="s">
        <v>228</v>
      </c>
      <c r="C77" s="67"/>
      <c r="D77" s="95"/>
      <c r="E77" s="96"/>
      <c r="F77" s="27"/>
      <c r="G77" s="63"/>
      <c r="H77" s="63"/>
      <c r="I77" s="63"/>
      <c r="J77" s="63"/>
      <c r="K77" s="63"/>
      <c r="L77" s="63"/>
    </row>
    <row r="78" spans="1:12" s="11" customFormat="1" ht="39" customHeight="1">
      <c r="A78" s="263" t="s">
        <v>504</v>
      </c>
      <c r="B78" s="298" t="s">
        <v>229</v>
      </c>
      <c r="C78" s="299"/>
      <c r="D78" s="299"/>
      <c r="E78" s="300"/>
      <c r="F78" s="22"/>
      <c r="G78" s="63"/>
      <c r="H78" s="63"/>
      <c r="I78" s="63"/>
      <c r="J78" s="63"/>
      <c r="K78" s="63"/>
      <c r="L78" s="63"/>
    </row>
    <row r="79" spans="1:12" s="11" customFormat="1" ht="24.75" customHeight="1">
      <c r="A79" s="15"/>
      <c r="B79" s="331" t="s">
        <v>230</v>
      </c>
      <c r="C79" s="308"/>
      <c r="D79" s="326"/>
      <c r="E79" s="327"/>
      <c r="F79" s="22"/>
      <c r="G79" s="262">
        <v>7012</v>
      </c>
      <c r="H79" s="262"/>
      <c r="I79" s="262">
        <v>7012</v>
      </c>
      <c r="J79" s="262">
        <v>-1191</v>
      </c>
      <c r="K79" s="262"/>
      <c r="L79" s="262">
        <v>-1191</v>
      </c>
    </row>
    <row r="80" spans="1:12" s="11" customFormat="1" ht="24.75" customHeight="1">
      <c r="A80" s="97"/>
      <c r="B80" s="331" t="s">
        <v>231</v>
      </c>
      <c r="C80" s="332"/>
      <c r="D80" s="326"/>
      <c r="E80" s="327"/>
      <c r="F80" s="21"/>
      <c r="G80" s="262">
        <v>1307</v>
      </c>
      <c r="H80" s="262"/>
      <c r="I80" s="262">
        <v>1307</v>
      </c>
      <c r="J80" s="262">
        <v>2498</v>
      </c>
      <c r="K80" s="262"/>
      <c r="L80" s="262">
        <v>2498</v>
      </c>
    </row>
    <row r="81" spans="1:12" s="11" customFormat="1" ht="24.75" customHeight="1">
      <c r="A81" s="98"/>
      <c r="B81" s="309" t="s">
        <v>232</v>
      </c>
      <c r="C81" s="310"/>
      <c r="D81" s="311"/>
      <c r="E81" s="312"/>
      <c r="F81" s="21"/>
      <c r="G81" s="262">
        <f>G80+G19+G31-G38</f>
        <v>8319</v>
      </c>
      <c r="H81" s="262"/>
      <c r="I81" s="262">
        <f>I80+I19+I31-I38</f>
        <v>8319</v>
      </c>
      <c r="J81" s="262">
        <f>J80+J19+J31-J38</f>
        <v>1307</v>
      </c>
      <c r="K81" s="262"/>
      <c r="L81" s="262">
        <f>L80+L19+L31-L38</f>
        <v>1307</v>
      </c>
    </row>
    <row r="82" spans="1:11" s="11" customFormat="1" ht="12.75">
      <c r="A82" s="99"/>
      <c r="B82" s="100"/>
      <c r="C82" s="100"/>
      <c r="D82" s="100"/>
      <c r="E82" s="100"/>
      <c r="F82" s="100"/>
      <c r="G82" s="28"/>
      <c r="H82" s="28"/>
      <c r="I82" s="28"/>
      <c r="J82" s="28"/>
      <c r="K82" s="28"/>
    </row>
    <row r="83" spans="1:12" s="11" customFormat="1" ht="12.75">
      <c r="A83" s="321" t="s">
        <v>457</v>
      </c>
      <c r="B83" s="313"/>
      <c r="C83" s="313"/>
      <c r="D83" s="313"/>
      <c r="E83" s="313"/>
      <c r="F83" s="313"/>
      <c r="G83" s="28"/>
      <c r="H83" s="28"/>
      <c r="I83" s="238"/>
      <c r="J83" s="28"/>
      <c r="K83" s="321" t="s">
        <v>460</v>
      </c>
      <c r="L83" s="307"/>
    </row>
    <row r="84" spans="1:12" s="11" customFormat="1" ht="12.75">
      <c r="A84" s="303" t="s">
        <v>458</v>
      </c>
      <c r="B84" s="303"/>
      <c r="C84" s="303"/>
      <c r="D84" s="303"/>
      <c r="E84" s="303"/>
      <c r="F84" s="303"/>
      <c r="G84" s="303"/>
      <c r="H84" s="125"/>
      <c r="I84" s="239" t="s">
        <v>459</v>
      </c>
      <c r="J84" s="218"/>
      <c r="K84" s="296" t="s">
        <v>461</v>
      </c>
      <c r="L84" s="297"/>
    </row>
    <row r="85" s="11" customFormat="1" ht="12.75">
      <c r="F85" s="28"/>
    </row>
    <row r="86" s="11" customFormat="1" ht="12.75">
      <c r="F86" s="28"/>
    </row>
    <row r="87" s="11" customFormat="1" ht="12.75">
      <c r="F87" s="28"/>
    </row>
    <row r="88" s="11" customFormat="1" ht="12.75">
      <c r="F88" s="28"/>
    </row>
    <row r="89" s="11" customFormat="1" ht="12.75">
      <c r="F89" s="28"/>
    </row>
    <row r="90" s="11" customFormat="1" ht="12.75">
      <c r="F90" s="28"/>
    </row>
    <row r="91" s="11" customFormat="1" ht="12.75">
      <c r="F91" s="28"/>
    </row>
    <row r="92" s="11" customFormat="1" ht="12.75">
      <c r="F92" s="28"/>
    </row>
    <row r="93" s="11" customFormat="1" ht="12.75">
      <c r="F93" s="28"/>
    </row>
    <row r="94" s="11" customFormat="1" ht="12.75">
      <c r="F94" s="28"/>
    </row>
    <row r="95" s="11" customFormat="1" ht="12.75">
      <c r="F95" s="28"/>
    </row>
    <row r="96" s="11" customFormat="1" ht="12.75">
      <c r="F96" s="28"/>
    </row>
    <row r="97" s="11" customFormat="1" ht="12.75">
      <c r="F97" s="28"/>
    </row>
    <row r="98" s="11" customFormat="1" ht="12.75">
      <c r="F98" s="28"/>
    </row>
    <row r="99" s="11" customFormat="1" ht="12.75">
      <c r="F99" s="28"/>
    </row>
    <row r="100" s="11" customFormat="1" ht="12.75">
      <c r="F100" s="28"/>
    </row>
    <row r="101" s="11" customFormat="1" ht="12.75">
      <c r="F101" s="28"/>
    </row>
    <row r="102" s="11" customFormat="1" ht="12.75">
      <c r="F102" s="28"/>
    </row>
    <row r="103" s="11" customFormat="1" ht="12.75">
      <c r="F103" s="28"/>
    </row>
    <row r="104" s="11" customFormat="1" ht="12.75">
      <c r="F104" s="28"/>
    </row>
  </sheetData>
  <sheetProtection/>
  <mergeCells count="45">
    <mergeCell ref="A9:L9"/>
    <mergeCell ref="A15:A16"/>
    <mergeCell ref="B15:E16"/>
    <mergeCell ref="A5:L5"/>
    <mergeCell ref="A6:L6"/>
    <mergeCell ref="A7:L7"/>
    <mergeCell ref="A8:L8"/>
    <mergeCell ref="J15:L15"/>
    <mergeCell ref="A10:L10"/>
    <mergeCell ref="A12:L12"/>
    <mergeCell ref="B65:E65"/>
    <mergeCell ref="K84:L84"/>
    <mergeCell ref="B78:E78"/>
    <mergeCell ref="B70:E70"/>
    <mergeCell ref="D73:E73"/>
    <mergeCell ref="B75:E75"/>
    <mergeCell ref="A84:G84"/>
    <mergeCell ref="F14:L14"/>
    <mergeCell ref="K83:L83"/>
    <mergeCell ref="B79:E79"/>
    <mergeCell ref="B80:E80"/>
    <mergeCell ref="B81:E81"/>
    <mergeCell ref="A83:F83"/>
    <mergeCell ref="B64:E64"/>
    <mergeCell ref="B17:E17"/>
    <mergeCell ref="B18:E18"/>
    <mergeCell ref="D23:E23"/>
    <mergeCell ref="G15:I15"/>
    <mergeCell ref="F15:F16"/>
    <mergeCell ref="C56:E56"/>
    <mergeCell ref="C59:E59"/>
    <mergeCell ref="B54:E54"/>
    <mergeCell ref="B51:E51"/>
    <mergeCell ref="B52:E52"/>
    <mergeCell ref="B53:E53"/>
    <mergeCell ref="A4:L4"/>
    <mergeCell ref="B69:E69"/>
    <mergeCell ref="C60:E60"/>
    <mergeCell ref="C61:E61"/>
    <mergeCell ref="B66:E66"/>
    <mergeCell ref="B62:E62"/>
    <mergeCell ref="B63:E63"/>
    <mergeCell ref="C34:E34"/>
    <mergeCell ref="C36:E36"/>
    <mergeCell ref="C55:E55"/>
  </mergeCells>
  <printOptions/>
  <pageMargins left="0.984251968503937" right="0.3937007874015748" top="0.7874015748031497" bottom="0.7874015748031497" header="0" footer="0"/>
  <pageSetup horizontalDpi="600" verticalDpi="600" orientation="portrait" paperSize="9" scale="79" r:id="rId1"/>
  <rowBreaks count="1" manualBreakCount="1">
    <brk id="54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5.00390625" style="175" customWidth="1"/>
    <col min="2" max="2" width="1.57421875" style="175" customWidth="1"/>
    <col min="3" max="3" width="37.140625" style="175" customWidth="1"/>
    <col min="4" max="4" width="7.57421875" style="175" customWidth="1"/>
    <col min="5" max="5" width="10.8515625" style="175" customWidth="1"/>
    <col min="6" max="6" width="16.140625" style="175" customWidth="1"/>
    <col min="7" max="7" width="7.57421875" style="175" customWidth="1"/>
    <col min="8" max="8" width="10.28125" style="175" bestFit="1" customWidth="1"/>
    <col min="9" max="9" width="16.57421875" style="175" customWidth="1"/>
    <col min="10" max="16384" width="9.140625" style="175" customWidth="1"/>
  </cols>
  <sheetData>
    <row r="1" spans="1:9" s="176" customFormat="1" ht="13.5" customHeight="1">
      <c r="A1" s="391" t="s">
        <v>472</v>
      </c>
      <c r="B1" s="391"/>
      <c r="C1" s="391"/>
      <c r="D1" s="391"/>
      <c r="E1" s="391"/>
      <c r="F1" s="391"/>
      <c r="G1" s="391"/>
      <c r="H1" s="391"/>
      <c r="I1" s="391"/>
    </row>
    <row r="2" spans="1:9" s="176" customFormat="1" ht="13.5" customHeight="1">
      <c r="A2" s="213"/>
      <c r="B2" s="213"/>
      <c r="C2" s="213"/>
      <c r="D2" s="421" t="s">
        <v>447</v>
      </c>
      <c r="E2" s="421"/>
      <c r="F2" s="421"/>
      <c r="G2" s="213"/>
      <c r="H2" s="213"/>
      <c r="I2" s="213"/>
    </row>
    <row r="3" spans="1:9" s="176" customFormat="1" ht="13.5" customHeight="1">
      <c r="A3" s="213"/>
      <c r="B3" s="213"/>
      <c r="C3" s="213"/>
      <c r="D3" s="236"/>
      <c r="E3" s="236"/>
      <c r="F3" s="236"/>
      <c r="G3" s="213"/>
      <c r="H3" s="213"/>
      <c r="I3" s="213"/>
    </row>
    <row r="4" spans="1:9" s="176" customFormat="1" ht="25.5" customHeight="1">
      <c r="A4" s="392" t="s">
        <v>448</v>
      </c>
      <c r="B4" s="398"/>
      <c r="C4" s="398"/>
      <c r="D4" s="398"/>
      <c r="E4" s="398"/>
      <c r="F4" s="398"/>
      <c r="G4" s="398"/>
      <c r="H4" s="398"/>
      <c r="I4" s="398"/>
    </row>
    <row r="5" spans="1:9" s="176" customFormat="1" ht="13.5" customHeight="1">
      <c r="A5" s="213"/>
      <c r="B5" s="213"/>
      <c r="C5" s="213"/>
      <c r="D5" s="236"/>
      <c r="E5" s="236"/>
      <c r="F5" s="236"/>
      <c r="G5" s="213"/>
      <c r="H5" s="213"/>
      <c r="I5" s="213"/>
    </row>
    <row r="6" spans="1:9" ht="18" customHeight="1">
      <c r="A6" s="401" t="s">
        <v>403</v>
      </c>
      <c r="B6" s="401"/>
      <c r="C6" s="401"/>
      <c r="D6" s="401"/>
      <c r="E6" s="401"/>
      <c r="F6" s="401"/>
      <c r="G6" s="401"/>
      <c r="H6" s="401"/>
      <c r="I6" s="401"/>
    </row>
    <row r="7" spans="1:9" ht="14.25" customHeight="1">
      <c r="A7" s="214"/>
      <c r="B7" s="214"/>
      <c r="C7" s="214"/>
      <c r="D7" s="214"/>
      <c r="E7" s="214"/>
      <c r="F7" s="214"/>
      <c r="G7" s="214"/>
      <c r="H7" s="214"/>
      <c r="I7" s="246" t="s">
        <v>501</v>
      </c>
    </row>
    <row r="8" spans="1:9" ht="25.5" customHeight="1">
      <c r="A8" s="393" t="s">
        <v>54</v>
      </c>
      <c r="B8" s="394" t="s">
        <v>321</v>
      </c>
      <c r="C8" s="395"/>
      <c r="D8" s="393" t="s">
        <v>128</v>
      </c>
      <c r="E8" s="393"/>
      <c r="F8" s="393"/>
      <c r="G8" s="393" t="s">
        <v>129</v>
      </c>
      <c r="H8" s="393"/>
      <c r="I8" s="393"/>
    </row>
    <row r="9" spans="1:9" ht="76.5">
      <c r="A9" s="393"/>
      <c r="B9" s="396"/>
      <c r="C9" s="397"/>
      <c r="D9" s="4" t="s">
        <v>350</v>
      </c>
      <c r="E9" s="4" t="s">
        <v>404</v>
      </c>
      <c r="F9" s="4" t="s">
        <v>405</v>
      </c>
      <c r="G9" s="4" t="s">
        <v>350</v>
      </c>
      <c r="H9" s="4" t="s">
        <v>404</v>
      </c>
      <c r="I9" s="4" t="s">
        <v>405</v>
      </c>
    </row>
    <row r="10" spans="1:9" ht="15">
      <c r="A10" s="4">
        <v>1</v>
      </c>
      <c r="B10" s="389">
        <v>2</v>
      </c>
      <c r="C10" s="390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1:9" ht="25.5" customHeight="1">
      <c r="A11" s="8" t="s">
        <v>17</v>
      </c>
      <c r="B11" s="364" t="s">
        <v>134</v>
      </c>
      <c r="C11" s="388"/>
      <c r="D11" s="17"/>
      <c r="E11" s="17"/>
      <c r="F11" s="17"/>
      <c r="G11" s="17"/>
      <c r="H11" s="17"/>
      <c r="I11" s="17"/>
    </row>
    <row r="12" spans="1:9" ht="12.75" customHeight="1">
      <c r="A12" s="8" t="s">
        <v>19</v>
      </c>
      <c r="B12" s="364" t="s">
        <v>135</v>
      </c>
      <c r="C12" s="388"/>
      <c r="D12" s="17">
        <v>2398</v>
      </c>
      <c r="E12" s="17"/>
      <c r="F12" s="17"/>
      <c r="G12" s="17">
        <v>5892</v>
      </c>
      <c r="H12" s="17"/>
      <c r="I12" s="17"/>
    </row>
    <row r="13" spans="1:9" ht="15">
      <c r="A13" s="8" t="s">
        <v>22</v>
      </c>
      <c r="B13" s="364" t="s">
        <v>136</v>
      </c>
      <c r="C13" s="427"/>
      <c r="D13" s="17">
        <f>SUM(D14:D17)</f>
        <v>22871</v>
      </c>
      <c r="E13" s="17">
        <v>5409</v>
      </c>
      <c r="F13" s="17"/>
      <c r="G13" s="17">
        <f>SUM(G14:G17)</f>
        <v>9220</v>
      </c>
      <c r="H13" s="17"/>
      <c r="I13" s="17"/>
    </row>
    <row r="14" spans="1:9" ht="15">
      <c r="A14" s="4" t="s">
        <v>23</v>
      </c>
      <c r="B14" s="6"/>
      <c r="C14" s="159" t="s">
        <v>406</v>
      </c>
      <c r="D14" s="17"/>
      <c r="E14" s="17"/>
      <c r="F14" s="17"/>
      <c r="G14" s="17"/>
      <c r="H14" s="17"/>
      <c r="I14" s="17"/>
    </row>
    <row r="15" spans="1:9" ht="15">
      <c r="A15" s="4" t="s">
        <v>67</v>
      </c>
      <c r="B15" s="6"/>
      <c r="C15" s="159" t="s">
        <v>407</v>
      </c>
      <c r="D15" s="17">
        <v>22871</v>
      </c>
      <c r="E15" s="17">
        <v>5409</v>
      </c>
      <c r="F15" s="17"/>
      <c r="G15" s="17">
        <v>9220</v>
      </c>
      <c r="H15" s="17"/>
      <c r="I15" s="17"/>
    </row>
    <row r="16" spans="1:9" ht="15">
      <c r="A16" s="4" t="s">
        <v>69</v>
      </c>
      <c r="B16" s="6"/>
      <c r="C16" s="159" t="s">
        <v>408</v>
      </c>
      <c r="D16" s="17"/>
      <c r="E16" s="17"/>
      <c r="F16" s="17"/>
      <c r="G16" s="17"/>
      <c r="H16" s="17"/>
      <c r="I16" s="17"/>
    </row>
    <row r="17" spans="1:9" ht="15">
      <c r="A17" s="4" t="s">
        <v>71</v>
      </c>
      <c r="B17" s="6"/>
      <c r="C17" s="159" t="s">
        <v>409</v>
      </c>
      <c r="D17" s="17"/>
      <c r="E17" s="17"/>
      <c r="F17" s="17"/>
      <c r="G17" s="17"/>
      <c r="H17" s="17"/>
      <c r="I17" s="17"/>
    </row>
    <row r="18" spans="1:9" ht="15">
      <c r="A18" s="8" t="s">
        <v>24</v>
      </c>
      <c r="B18" s="364" t="s">
        <v>137</v>
      </c>
      <c r="C18" s="388"/>
      <c r="D18" s="17"/>
      <c r="E18" s="17"/>
      <c r="F18" s="17"/>
      <c r="G18" s="17"/>
      <c r="H18" s="17"/>
      <c r="I18" s="17"/>
    </row>
    <row r="19" spans="1:9" ht="15">
      <c r="A19" s="4" t="s">
        <v>81</v>
      </c>
      <c r="B19" s="6"/>
      <c r="C19" s="159" t="s">
        <v>410</v>
      </c>
      <c r="D19" s="17"/>
      <c r="E19" s="17"/>
      <c r="F19" s="17"/>
      <c r="G19" s="17"/>
      <c r="H19" s="17"/>
      <c r="I19" s="17"/>
    </row>
    <row r="20" spans="1:9" ht="15">
      <c r="A20" s="4" t="s">
        <v>82</v>
      </c>
      <c r="B20" s="6"/>
      <c r="C20" s="159" t="s">
        <v>411</v>
      </c>
      <c r="D20" s="17"/>
      <c r="E20" s="17"/>
      <c r="F20" s="17"/>
      <c r="G20" s="17"/>
      <c r="H20" s="17"/>
      <c r="I20" s="17"/>
    </row>
    <row r="21" spans="1:9" ht="15">
      <c r="A21" s="4" t="s">
        <v>412</v>
      </c>
      <c r="B21" s="6"/>
      <c r="C21" s="159" t="s">
        <v>413</v>
      </c>
      <c r="D21" s="17"/>
      <c r="E21" s="17"/>
      <c r="F21" s="17"/>
      <c r="G21" s="17"/>
      <c r="H21" s="17"/>
      <c r="I21" s="17"/>
    </row>
    <row r="22" spans="1:9" ht="25.5" customHeight="1">
      <c r="A22" s="8" t="s">
        <v>26</v>
      </c>
      <c r="B22" s="364" t="s">
        <v>414</v>
      </c>
      <c r="C22" s="388"/>
      <c r="D22" s="17">
        <f>D11+D12+D13+D18</f>
        <v>25269</v>
      </c>
      <c r="E22" s="17">
        <v>5409</v>
      </c>
      <c r="F22" s="17"/>
      <c r="G22" s="17">
        <f>G11+G12+G13+G18</f>
        <v>15112</v>
      </c>
      <c r="H22" s="17"/>
      <c r="I22" s="17"/>
    </row>
    <row r="23" spans="1:9" ht="15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ht="15">
      <c r="A24" s="426" t="s">
        <v>415</v>
      </c>
      <c r="B24" s="426"/>
      <c r="C24" s="426"/>
      <c r="D24" s="426"/>
      <c r="E24" s="426"/>
      <c r="F24" s="426"/>
      <c r="G24" s="426"/>
      <c r="H24" s="426"/>
      <c r="I24" s="426"/>
    </row>
  </sheetData>
  <sheetProtection/>
  <mergeCells count="15">
    <mergeCell ref="A1:I1"/>
    <mergeCell ref="A6:I6"/>
    <mergeCell ref="A8:A9"/>
    <mergeCell ref="B8:C9"/>
    <mergeCell ref="D8:F8"/>
    <mergeCell ref="G8:I8"/>
    <mergeCell ref="B18:C18"/>
    <mergeCell ref="B22:C22"/>
    <mergeCell ref="A24:I24"/>
    <mergeCell ref="D2:F2"/>
    <mergeCell ref="B10:C10"/>
    <mergeCell ref="B11:C11"/>
    <mergeCell ref="B12:C12"/>
    <mergeCell ref="B13:C13"/>
    <mergeCell ref="A4:I4"/>
  </mergeCells>
  <printOptions/>
  <pageMargins left="0.984251968503937" right="0.3937007874015748" top="0.984251968503937" bottom="0.984251968503937" header="0" footer="0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57421875" style="118" customWidth="1"/>
    <col min="2" max="2" width="1.8515625" style="118" customWidth="1"/>
    <col min="3" max="3" width="52.00390625" style="118" customWidth="1"/>
    <col min="4" max="5" width="15.7109375" style="118" customWidth="1"/>
    <col min="6" max="16384" width="9.140625" style="118" customWidth="1"/>
  </cols>
  <sheetData>
    <row r="1" spans="1:5" ht="13.5" customHeight="1">
      <c r="A1" s="435" t="s">
        <v>471</v>
      </c>
      <c r="B1" s="435"/>
      <c r="C1" s="435"/>
      <c r="D1" s="435"/>
      <c r="E1" s="435"/>
    </row>
    <row r="2" spans="1:5" ht="12.75" customHeight="1">
      <c r="A2" s="12"/>
      <c r="B2" s="12"/>
      <c r="C2" s="230"/>
      <c r="D2" s="226" t="s">
        <v>513</v>
      </c>
      <c r="E2" s="12"/>
    </row>
    <row r="3" spans="1:5" ht="15" customHeight="1">
      <c r="A3" s="12"/>
      <c r="B3" s="12"/>
      <c r="C3" s="230"/>
      <c r="D3" s="226"/>
      <c r="E3" s="12"/>
    </row>
    <row r="4" spans="1:5" ht="30" customHeight="1">
      <c r="A4" s="419" t="s">
        <v>443</v>
      </c>
      <c r="B4" s="419"/>
      <c r="C4" s="419"/>
      <c r="D4" s="419"/>
      <c r="E4" s="419"/>
    </row>
    <row r="5" spans="1:5" ht="13.5" customHeight="1">
      <c r="A5" s="264"/>
      <c r="B5" s="264"/>
      <c r="C5" s="264"/>
      <c r="D5" s="264"/>
      <c r="E5" s="264"/>
    </row>
    <row r="6" spans="1:7" ht="15" customHeight="1">
      <c r="A6" s="322" t="s">
        <v>333</v>
      </c>
      <c r="B6" s="358"/>
      <c r="C6" s="358"/>
      <c r="D6" s="358"/>
      <c r="E6" s="358"/>
      <c r="F6" s="231"/>
      <c r="G6" s="231"/>
    </row>
    <row r="7" spans="1:5" ht="12.75">
      <c r="A7" s="128"/>
      <c r="B7" s="128"/>
      <c r="C7" s="128"/>
      <c r="D7" s="128"/>
      <c r="E7" s="225" t="s">
        <v>502</v>
      </c>
    </row>
    <row r="8" spans="1:5" ht="38.25" customHeight="1">
      <c r="A8" s="7" t="s">
        <v>54</v>
      </c>
      <c r="B8" s="349" t="s">
        <v>321</v>
      </c>
      <c r="C8" s="436"/>
      <c r="D8" s="7" t="s">
        <v>83</v>
      </c>
      <c r="E8" s="7" t="s">
        <v>126</v>
      </c>
    </row>
    <row r="9" spans="1:5" ht="12.75">
      <c r="A9" s="143">
        <v>1</v>
      </c>
      <c r="B9" s="437">
        <v>2</v>
      </c>
      <c r="C9" s="438"/>
      <c r="D9" s="143">
        <v>3</v>
      </c>
      <c r="E9" s="143">
        <v>4</v>
      </c>
    </row>
    <row r="10" spans="1:5" ht="12.75" customHeight="1">
      <c r="A10" s="7" t="s">
        <v>17</v>
      </c>
      <c r="B10" s="428" t="s">
        <v>93</v>
      </c>
      <c r="C10" s="429"/>
      <c r="D10" s="7">
        <v>18100</v>
      </c>
      <c r="E10" s="7">
        <v>19566</v>
      </c>
    </row>
    <row r="11" spans="1:5" ht="12.75">
      <c r="A11" s="9" t="s">
        <v>76</v>
      </c>
      <c r="B11" s="16"/>
      <c r="C11" s="55" t="s">
        <v>334</v>
      </c>
      <c r="D11" s="131"/>
      <c r="E11" s="9"/>
    </row>
    <row r="12" spans="1:5" ht="12.75">
      <c r="A12" s="9" t="s">
        <v>77</v>
      </c>
      <c r="B12" s="16"/>
      <c r="C12" s="55" t="s">
        <v>335</v>
      </c>
      <c r="D12" s="131"/>
      <c r="E12" s="9"/>
    </row>
    <row r="13" spans="1:5" ht="12.75">
      <c r="A13" s="9" t="s">
        <v>153</v>
      </c>
      <c r="B13" s="102"/>
      <c r="C13" s="55" t="s">
        <v>336</v>
      </c>
      <c r="D13" s="131"/>
      <c r="E13" s="9"/>
    </row>
    <row r="14" spans="1:5" ht="12.75">
      <c r="A14" s="146" t="s">
        <v>155</v>
      </c>
      <c r="B14" s="209"/>
      <c r="C14" s="147" t="s">
        <v>337</v>
      </c>
      <c r="D14" s="131"/>
      <c r="E14" s="9"/>
    </row>
    <row r="15" spans="1:5" ht="25.5">
      <c r="A15" s="148" t="s">
        <v>156</v>
      </c>
      <c r="B15" s="209"/>
      <c r="C15" s="55" t="s">
        <v>338</v>
      </c>
      <c r="D15" s="131"/>
      <c r="E15" s="9"/>
    </row>
    <row r="16" spans="1:5" ht="12.75">
      <c r="A16" s="148" t="s">
        <v>157</v>
      </c>
      <c r="B16" s="209"/>
      <c r="C16" s="55" t="s">
        <v>339</v>
      </c>
      <c r="D16" s="131">
        <v>18100</v>
      </c>
      <c r="E16" s="9">
        <v>19566</v>
      </c>
    </row>
    <row r="17" spans="1:5" ht="12.75">
      <c r="A17" s="146" t="s">
        <v>158</v>
      </c>
      <c r="B17" s="209"/>
      <c r="C17" s="55" t="s">
        <v>340</v>
      </c>
      <c r="D17" s="131"/>
      <c r="E17" s="115"/>
    </row>
    <row r="18" spans="1:5" ht="12.75" customHeight="1">
      <c r="A18" s="7" t="s">
        <v>19</v>
      </c>
      <c r="B18" s="430" t="s">
        <v>108</v>
      </c>
      <c r="C18" s="431"/>
      <c r="D18" s="9"/>
      <c r="E18" s="115"/>
    </row>
    <row r="19" spans="1:5" ht="12.75">
      <c r="A19" s="9" t="s">
        <v>20</v>
      </c>
      <c r="B19" s="149"/>
      <c r="C19" s="147" t="s">
        <v>341</v>
      </c>
      <c r="D19" s="9"/>
      <c r="E19" s="115"/>
    </row>
    <row r="20" spans="1:5" ht="25.5">
      <c r="A20" s="9" t="s">
        <v>78</v>
      </c>
      <c r="B20" s="149"/>
      <c r="C20" s="55" t="s">
        <v>338</v>
      </c>
      <c r="D20" s="9"/>
      <c r="E20" s="115"/>
    </row>
    <row r="21" spans="1:5" ht="12.75">
      <c r="A21" s="9" t="s">
        <v>342</v>
      </c>
      <c r="B21" s="102"/>
      <c r="C21" s="150" t="s">
        <v>343</v>
      </c>
      <c r="D21" s="9"/>
      <c r="E21" s="115"/>
    </row>
    <row r="22" spans="1:5" ht="12.75">
      <c r="A22" s="9" t="s">
        <v>344</v>
      </c>
      <c r="B22" s="102"/>
      <c r="C22" s="150" t="s">
        <v>345</v>
      </c>
      <c r="D22" s="9"/>
      <c r="E22" s="115"/>
    </row>
    <row r="23" spans="1:5" ht="12.75">
      <c r="A23" s="9" t="s">
        <v>346</v>
      </c>
      <c r="B23" s="56"/>
      <c r="C23" s="150" t="s">
        <v>340</v>
      </c>
      <c r="D23" s="9"/>
      <c r="E23" s="115"/>
    </row>
    <row r="24" spans="1:5" ht="12.75" customHeight="1">
      <c r="A24" s="1" t="s">
        <v>347</v>
      </c>
      <c r="B24" s="144"/>
      <c r="C24" s="144"/>
      <c r="D24" s="151"/>
      <c r="E24" s="151"/>
    </row>
    <row r="25" spans="1:5" ht="12.75" customHeight="1">
      <c r="A25" s="432" t="s">
        <v>348</v>
      </c>
      <c r="B25" s="433"/>
      <c r="C25" s="433"/>
      <c r="D25" s="433"/>
      <c r="E25" s="433"/>
    </row>
    <row r="26" spans="1:5" ht="12.75">
      <c r="A26" s="434"/>
      <c r="B26" s="434"/>
      <c r="C26" s="434"/>
      <c r="D26" s="434"/>
      <c r="E26" s="434"/>
    </row>
    <row r="27" ht="12.75">
      <c r="C27" s="243"/>
    </row>
  </sheetData>
  <sheetProtection/>
  <mergeCells count="9">
    <mergeCell ref="A1:E1"/>
    <mergeCell ref="B8:C8"/>
    <mergeCell ref="B9:C9"/>
    <mergeCell ref="A6:E6"/>
    <mergeCell ref="A4:E4"/>
    <mergeCell ref="B10:C10"/>
    <mergeCell ref="B18:C18"/>
    <mergeCell ref="A25:E25"/>
    <mergeCell ref="A26:E26"/>
  </mergeCells>
  <printOptions/>
  <pageMargins left="0.984251968503937" right="0.3937007874015748" top="0.984251968503937" bottom="0.984251968503937" header="0" footer="0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57421875" style="152" customWidth="1"/>
    <col min="2" max="2" width="1.1484375" style="152" customWidth="1"/>
    <col min="3" max="3" width="0.9921875" style="152" customWidth="1"/>
    <col min="4" max="4" width="42.57421875" style="152" customWidth="1"/>
    <col min="5" max="5" width="8.7109375" style="152" bestFit="1" customWidth="1"/>
    <col min="6" max="6" width="6.7109375" style="152" bestFit="1" customWidth="1"/>
    <col min="7" max="7" width="11.57421875" style="152" customWidth="1"/>
    <col min="8" max="8" width="10.28125" style="152" customWidth="1"/>
    <col min="9" max="9" width="8.140625" style="152" bestFit="1" customWidth="1"/>
    <col min="10" max="10" width="11.140625" style="152" customWidth="1"/>
    <col min="11" max="11" width="8.57421875" style="152" bestFit="1" customWidth="1"/>
    <col min="12" max="12" width="15.28125" style="152" customWidth="1"/>
    <col min="13" max="13" width="8.57421875" style="152" bestFit="1" customWidth="1"/>
    <col min="14" max="14" width="15.140625" style="152" bestFit="1" customWidth="1"/>
    <col min="15" max="15" width="7.7109375" style="152" customWidth="1"/>
    <col min="16" max="16384" width="9.140625" style="152" customWidth="1"/>
  </cols>
  <sheetData>
    <row r="1" spans="1:16" s="154" customFormat="1" ht="12.75" customHeight="1">
      <c r="A1" s="210"/>
      <c r="B1" s="210"/>
      <c r="C1" s="210"/>
      <c r="D1" s="210"/>
      <c r="E1" s="450"/>
      <c r="F1" s="450"/>
      <c r="G1" s="450"/>
      <c r="H1" s="450"/>
      <c r="I1" s="450"/>
      <c r="J1" s="450"/>
      <c r="K1" s="450"/>
      <c r="L1" s="210"/>
      <c r="M1" s="211"/>
      <c r="N1" s="212"/>
      <c r="O1" s="228" t="s">
        <v>470</v>
      </c>
      <c r="P1" s="155"/>
    </row>
    <row r="2" spans="1:15" s="154" customFormat="1" ht="13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29" t="s">
        <v>514</v>
      </c>
      <c r="O2" s="210"/>
    </row>
    <row r="3" spans="1:15" s="154" customFormat="1" ht="21.75" customHeight="1">
      <c r="A3" s="451" t="s">
        <v>442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 s="154" customFormat="1" ht="11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5" customHeight="1">
      <c r="A5" s="381" t="s">
        <v>441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15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4" t="s">
        <v>503</v>
      </c>
    </row>
    <row r="7" spans="1:15" ht="12.75">
      <c r="A7" s="452" t="s">
        <v>138</v>
      </c>
      <c r="B7" s="453" t="s">
        <v>139</v>
      </c>
      <c r="C7" s="454"/>
      <c r="D7" s="455"/>
      <c r="E7" s="459" t="s">
        <v>140</v>
      </c>
      <c r="F7" s="459"/>
      <c r="G7" s="459"/>
      <c r="H7" s="459"/>
      <c r="I7" s="459"/>
      <c r="J7" s="459"/>
      <c r="K7" s="459"/>
      <c r="L7" s="459"/>
      <c r="M7" s="459"/>
      <c r="N7" s="459"/>
      <c r="O7" s="359" t="s">
        <v>141</v>
      </c>
    </row>
    <row r="8" spans="1:15" ht="51.75" customHeight="1">
      <c r="A8" s="452"/>
      <c r="B8" s="456"/>
      <c r="C8" s="457"/>
      <c r="D8" s="458"/>
      <c r="E8" s="30" t="s">
        <v>142</v>
      </c>
      <c r="F8" s="31" t="s">
        <v>143</v>
      </c>
      <c r="G8" s="7" t="s">
        <v>144</v>
      </c>
      <c r="H8" s="31" t="s">
        <v>145</v>
      </c>
      <c r="I8" s="7" t="s">
        <v>146</v>
      </c>
      <c r="J8" s="7" t="s">
        <v>147</v>
      </c>
      <c r="K8" s="7" t="s">
        <v>148</v>
      </c>
      <c r="L8" s="7" t="s">
        <v>149</v>
      </c>
      <c r="M8" s="31" t="s">
        <v>150</v>
      </c>
      <c r="N8" s="7" t="s">
        <v>151</v>
      </c>
      <c r="O8" s="359"/>
    </row>
    <row r="9" spans="1:15" ht="12.75">
      <c r="A9" s="32">
        <v>1</v>
      </c>
      <c r="B9" s="440">
        <v>2</v>
      </c>
      <c r="C9" s="440"/>
      <c r="D9" s="441"/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</row>
    <row r="10" spans="1:15" ht="12.75">
      <c r="A10" s="33" t="s">
        <v>17</v>
      </c>
      <c r="B10" s="34" t="s">
        <v>96</v>
      </c>
      <c r="C10" s="25"/>
      <c r="D10" s="25"/>
      <c r="E10" s="153"/>
      <c r="F10" s="153"/>
      <c r="G10" s="153"/>
      <c r="H10" s="153"/>
      <c r="I10" s="153"/>
      <c r="J10" s="153"/>
      <c r="K10" s="153"/>
      <c r="L10" s="153"/>
      <c r="M10" s="33">
        <f>SUM(M11:M24)</f>
        <v>540464</v>
      </c>
      <c r="N10" s="153"/>
      <c r="O10" s="33">
        <f>SUM(O11:O24)</f>
        <v>540464</v>
      </c>
    </row>
    <row r="11" spans="1:15" ht="14.25" customHeight="1">
      <c r="A11" s="35" t="s">
        <v>76</v>
      </c>
      <c r="B11" s="36"/>
      <c r="C11" s="37" t="s">
        <v>152</v>
      </c>
      <c r="D11" s="38"/>
      <c r="E11" s="153"/>
      <c r="F11" s="153"/>
      <c r="G11" s="153"/>
      <c r="H11" s="153"/>
      <c r="I11" s="153"/>
      <c r="J11" s="153"/>
      <c r="K11" s="153"/>
      <c r="L11" s="153"/>
      <c r="M11" s="35">
        <v>457363</v>
      </c>
      <c r="N11" s="153"/>
      <c r="O11" s="35">
        <f>M11</f>
        <v>457363</v>
      </c>
    </row>
    <row r="12" spans="1:15" ht="12.75">
      <c r="A12" s="39" t="s">
        <v>77</v>
      </c>
      <c r="B12" s="40"/>
      <c r="C12" s="41" t="s">
        <v>97</v>
      </c>
      <c r="D12" s="42"/>
      <c r="E12" s="153"/>
      <c r="F12" s="153"/>
      <c r="G12" s="153"/>
      <c r="H12" s="153"/>
      <c r="I12" s="153"/>
      <c r="J12" s="153"/>
      <c r="K12" s="153"/>
      <c r="L12" s="153"/>
      <c r="M12" s="35">
        <v>9887</v>
      </c>
      <c r="N12" s="153"/>
      <c r="O12" s="35">
        <f aca="true" t="shared" si="0" ref="O12:O23">M12</f>
        <v>9887</v>
      </c>
    </row>
    <row r="13" spans="1:15" ht="12.75">
      <c r="A13" s="43" t="s">
        <v>153</v>
      </c>
      <c r="B13" s="44"/>
      <c r="C13" s="45" t="s">
        <v>154</v>
      </c>
      <c r="D13" s="38"/>
      <c r="E13" s="153"/>
      <c r="F13" s="153"/>
      <c r="G13" s="153"/>
      <c r="H13" s="153"/>
      <c r="I13" s="153"/>
      <c r="J13" s="153"/>
      <c r="K13" s="153"/>
      <c r="L13" s="153"/>
      <c r="M13" s="35">
        <v>33197</v>
      </c>
      <c r="N13" s="153"/>
      <c r="O13" s="35">
        <f t="shared" si="0"/>
        <v>33197</v>
      </c>
    </row>
    <row r="14" spans="1:15" ht="12.75">
      <c r="A14" s="46" t="s">
        <v>155</v>
      </c>
      <c r="B14" s="44"/>
      <c r="C14" s="45" t="s">
        <v>99</v>
      </c>
      <c r="D14" s="47"/>
      <c r="E14" s="153"/>
      <c r="F14" s="153"/>
      <c r="G14" s="153"/>
      <c r="H14" s="153"/>
      <c r="I14" s="153"/>
      <c r="J14" s="153"/>
      <c r="K14" s="153"/>
      <c r="L14" s="153"/>
      <c r="M14" s="35">
        <v>3186</v>
      </c>
      <c r="N14" s="153"/>
      <c r="O14" s="35">
        <f t="shared" si="0"/>
        <v>3186</v>
      </c>
    </row>
    <row r="15" spans="1:15" ht="12.75">
      <c r="A15" s="46" t="s">
        <v>156</v>
      </c>
      <c r="B15" s="44"/>
      <c r="C15" s="45" t="s">
        <v>101</v>
      </c>
      <c r="D15" s="47"/>
      <c r="E15" s="153"/>
      <c r="F15" s="153"/>
      <c r="G15" s="153"/>
      <c r="H15" s="153"/>
      <c r="I15" s="153"/>
      <c r="J15" s="153"/>
      <c r="K15" s="153"/>
      <c r="L15" s="153"/>
      <c r="M15" s="35">
        <v>14505</v>
      </c>
      <c r="N15" s="153"/>
      <c r="O15" s="35">
        <f t="shared" si="0"/>
        <v>14505</v>
      </c>
    </row>
    <row r="16" spans="1:15" ht="12.75">
      <c r="A16" s="46" t="s">
        <v>157</v>
      </c>
      <c r="B16" s="44"/>
      <c r="C16" s="45" t="s">
        <v>103</v>
      </c>
      <c r="D16" s="47"/>
      <c r="E16" s="153"/>
      <c r="F16" s="153"/>
      <c r="G16" s="153"/>
      <c r="H16" s="153"/>
      <c r="I16" s="153"/>
      <c r="J16" s="153"/>
      <c r="K16" s="153"/>
      <c r="L16" s="153"/>
      <c r="M16" s="35">
        <v>680</v>
      </c>
      <c r="N16" s="153"/>
      <c r="O16" s="35">
        <f t="shared" si="0"/>
        <v>680</v>
      </c>
    </row>
    <row r="17" spans="1:15" ht="12.75">
      <c r="A17" s="46" t="s">
        <v>158</v>
      </c>
      <c r="B17" s="44"/>
      <c r="C17" s="45" t="s">
        <v>159</v>
      </c>
      <c r="D17" s="47"/>
      <c r="E17" s="153"/>
      <c r="F17" s="153"/>
      <c r="G17" s="153"/>
      <c r="H17" s="153"/>
      <c r="I17" s="153"/>
      <c r="J17" s="153"/>
      <c r="K17" s="153"/>
      <c r="L17" s="153"/>
      <c r="M17" s="35"/>
      <c r="N17" s="153"/>
      <c r="O17" s="35"/>
    </row>
    <row r="18" spans="1:15" ht="12.75">
      <c r="A18" s="46" t="s">
        <v>160</v>
      </c>
      <c r="B18" s="44"/>
      <c r="C18" s="45" t="s">
        <v>161</v>
      </c>
      <c r="D18" s="48"/>
      <c r="E18" s="153"/>
      <c r="F18" s="153"/>
      <c r="G18" s="153"/>
      <c r="H18" s="153"/>
      <c r="I18" s="153"/>
      <c r="J18" s="153"/>
      <c r="K18" s="153"/>
      <c r="L18" s="153"/>
      <c r="M18" s="35"/>
      <c r="N18" s="153"/>
      <c r="O18" s="35"/>
    </row>
    <row r="19" spans="1:15" ht="12.75">
      <c r="A19" s="49" t="s">
        <v>162</v>
      </c>
      <c r="B19" s="44"/>
      <c r="C19" s="442" t="s">
        <v>163</v>
      </c>
      <c r="D19" s="443"/>
      <c r="E19" s="153"/>
      <c r="F19" s="153"/>
      <c r="G19" s="153"/>
      <c r="H19" s="153"/>
      <c r="I19" s="153"/>
      <c r="J19" s="153"/>
      <c r="K19" s="153"/>
      <c r="L19" s="153"/>
      <c r="M19" s="35">
        <v>15807</v>
      </c>
      <c r="N19" s="153"/>
      <c r="O19" s="35">
        <f t="shared" si="0"/>
        <v>15807</v>
      </c>
    </row>
    <row r="20" spans="1:15" ht="12.75">
      <c r="A20" s="39" t="s">
        <v>164</v>
      </c>
      <c r="B20" s="44"/>
      <c r="C20" s="45" t="s">
        <v>165</v>
      </c>
      <c r="D20" s="50"/>
      <c r="E20" s="153"/>
      <c r="F20" s="153"/>
      <c r="G20" s="153"/>
      <c r="H20" s="153"/>
      <c r="I20" s="153"/>
      <c r="J20" s="153"/>
      <c r="K20" s="153"/>
      <c r="L20" s="153"/>
      <c r="M20" s="35"/>
      <c r="N20" s="153"/>
      <c r="O20" s="35"/>
    </row>
    <row r="21" spans="1:15" ht="12.75">
      <c r="A21" s="46" t="s">
        <v>166</v>
      </c>
      <c r="B21" s="44"/>
      <c r="C21" s="45" t="s">
        <v>167</v>
      </c>
      <c r="D21" s="50"/>
      <c r="E21" s="153"/>
      <c r="F21" s="153"/>
      <c r="G21" s="153"/>
      <c r="H21" s="153"/>
      <c r="I21" s="153"/>
      <c r="J21" s="153"/>
      <c r="K21" s="153"/>
      <c r="L21" s="153"/>
      <c r="M21" s="35"/>
      <c r="N21" s="153"/>
      <c r="O21" s="35"/>
    </row>
    <row r="22" spans="1:15" ht="12.75">
      <c r="A22" s="46" t="s">
        <v>168</v>
      </c>
      <c r="B22" s="44"/>
      <c r="C22" s="45" t="s">
        <v>169</v>
      </c>
      <c r="D22" s="50"/>
      <c r="E22" s="153"/>
      <c r="F22" s="153"/>
      <c r="G22" s="153"/>
      <c r="H22" s="153"/>
      <c r="I22" s="153"/>
      <c r="J22" s="153"/>
      <c r="K22" s="153"/>
      <c r="L22" s="153"/>
      <c r="M22" s="35"/>
      <c r="N22" s="153"/>
      <c r="O22" s="35"/>
    </row>
    <row r="23" spans="1:15" ht="12.75">
      <c r="A23" s="46" t="s">
        <v>170</v>
      </c>
      <c r="B23" s="44"/>
      <c r="C23" s="45" t="s">
        <v>171</v>
      </c>
      <c r="D23" s="50"/>
      <c r="E23" s="153"/>
      <c r="F23" s="153"/>
      <c r="G23" s="153"/>
      <c r="H23" s="153"/>
      <c r="I23" s="153"/>
      <c r="J23" s="153"/>
      <c r="K23" s="153"/>
      <c r="L23" s="153"/>
      <c r="M23" s="35">
        <v>5839</v>
      </c>
      <c r="N23" s="153"/>
      <c r="O23" s="35">
        <f t="shared" si="0"/>
        <v>5839</v>
      </c>
    </row>
    <row r="24" spans="1:15" ht="12.75">
      <c r="A24" s="46" t="s">
        <v>172</v>
      </c>
      <c r="B24" s="44"/>
      <c r="C24" s="45" t="s">
        <v>106</v>
      </c>
      <c r="D24" s="50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28.5" customHeight="1">
      <c r="A25" s="51" t="s">
        <v>19</v>
      </c>
      <c r="B25" s="444" t="s">
        <v>109</v>
      </c>
      <c r="C25" s="445"/>
      <c r="D25" s="446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2.75">
      <c r="A26" s="33" t="s">
        <v>22</v>
      </c>
      <c r="B26" s="447" t="s">
        <v>173</v>
      </c>
      <c r="C26" s="448"/>
      <c r="D26" s="449"/>
      <c r="E26" s="153"/>
      <c r="F26" s="153"/>
      <c r="G26" s="153"/>
      <c r="H26" s="153"/>
      <c r="I26" s="153"/>
      <c r="J26" s="153"/>
      <c r="K26" s="153"/>
      <c r="L26" s="153"/>
      <c r="M26" s="33"/>
      <c r="N26" s="153"/>
      <c r="O26" s="33"/>
    </row>
    <row r="27" spans="1:15" ht="12.75">
      <c r="A27" s="52" t="s">
        <v>23</v>
      </c>
      <c r="B27" s="53"/>
      <c r="C27" s="54" t="s">
        <v>174</v>
      </c>
      <c r="D27" s="55"/>
      <c r="E27" s="153"/>
      <c r="F27" s="153"/>
      <c r="G27" s="153"/>
      <c r="H27" s="153"/>
      <c r="I27" s="153"/>
      <c r="J27" s="153"/>
      <c r="K27" s="153"/>
      <c r="L27" s="153"/>
      <c r="M27" s="35">
        <f>SUM(M28:M39)</f>
        <v>526630</v>
      </c>
      <c r="N27" s="153"/>
      <c r="O27" s="35">
        <f aca="true" t="shared" si="1" ref="O27:O37">M27</f>
        <v>526630</v>
      </c>
    </row>
    <row r="28" spans="1:15" ht="12.75">
      <c r="A28" s="56" t="s">
        <v>79</v>
      </c>
      <c r="B28" s="36"/>
      <c r="C28" s="57"/>
      <c r="D28" s="58" t="s">
        <v>152</v>
      </c>
      <c r="E28" s="153"/>
      <c r="F28" s="153"/>
      <c r="G28" s="153"/>
      <c r="H28" s="153"/>
      <c r="I28" s="153"/>
      <c r="J28" s="153"/>
      <c r="K28" s="153"/>
      <c r="L28" s="153"/>
      <c r="M28" s="35">
        <v>449487</v>
      </c>
      <c r="N28" s="153"/>
      <c r="O28" s="35">
        <f t="shared" si="1"/>
        <v>449487</v>
      </c>
    </row>
    <row r="29" spans="1:15" ht="12.75">
      <c r="A29" s="59" t="s">
        <v>80</v>
      </c>
      <c r="B29" s="44"/>
      <c r="C29" s="60"/>
      <c r="D29" s="58" t="s">
        <v>154</v>
      </c>
      <c r="E29" s="153"/>
      <c r="F29" s="153"/>
      <c r="G29" s="153"/>
      <c r="H29" s="153"/>
      <c r="I29" s="153"/>
      <c r="J29" s="153"/>
      <c r="K29" s="153"/>
      <c r="L29" s="153"/>
      <c r="M29" s="35">
        <v>36726</v>
      </c>
      <c r="N29" s="153"/>
      <c r="O29" s="35">
        <f t="shared" si="1"/>
        <v>36726</v>
      </c>
    </row>
    <row r="30" spans="1:15" ht="12.75">
      <c r="A30" s="59" t="s">
        <v>175</v>
      </c>
      <c r="B30" s="44"/>
      <c r="C30" s="60"/>
      <c r="D30" s="58" t="s">
        <v>176</v>
      </c>
      <c r="E30" s="153"/>
      <c r="F30" s="153"/>
      <c r="G30" s="153"/>
      <c r="H30" s="153"/>
      <c r="I30" s="153"/>
      <c r="J30" s="153"/>
      <c r="K30" s="153"/>
      <c r="L30" s="153"/>
      <c r="M30" s="35">
        <v>3186</v>
      </c>
      <c r="N30" s="153"/>
      <c r="O30" s="35">
        <f t="shared" si="1"/>
        <v>3186</v>
      </c>
    </row>
    <row r="31" spans="1:15" ht="12.75">
      <c r="A31" s="59" t="s">
        <v>177</v>
      </c>
      <c r="B31" s="44"/>
      <c r="C31" s="60"/>
      <c r="D31" s="58" t="s">
        <v>178</v>
      </c>
      <c r="E31" s="153"/>
      <c r="F31" s="153"/>
      <c r="G31" s="153"/>
      <c r="H31" s="153"/>
      <c r="I31" s="153"/>
      <c r="J31" s="153"/>
      <c r="K31" s="153"/>
      <c r="L31" s="153"/>
      <c r="M31" s="35">
        <v>16246</v>
      </c>
      <c r="N31" s="153"/>
      <c r="O31" s="35">
        <f t="shared" si="1"/>
        <v>16246</v>
      </c>
    </row>
    <row r="32" spans="1:15" ht="12.75">
      <c r="A32" s="59" t="s">
        <v>179</v>
      </c>
      <c r="B32" s="44"/>
      <c r="C32" s="60"/>
      <c r="D32" s="58" t="s">
        <v>180</v>
      </c>
      <c r="E32" s="153"/>
      <c r="F32" s="153"/>
      <c r="G32" s="153"/>
      <c r="H32" s="153"/>
      <c r="I32" s="153"/>
      <c r="J32" s="153"/>
      <c r="K32" s="153"/>
      <c r="L32" s="153"/>
      <c r="M32" s="35">
        <v>680</v>
      </c>
      <c r="N32" s="153"/>
      <c r="O32" s="35">
        <f t="shared" si="1"/>
        <v>680</v>
      </c>
    </row>
    <row r="33" spans="1:15" ht="12.75">
      <c r="A33" s="59" t="s">
        <v>181</v>
      </c>
      <c r="B33" s="44"/>
      <c r="C33" s="60"/>
      <c r="D33" s="58" t="s">
        <v>159</v>
      </c>
      <c r="E33" s="153"/>
      <c r="F33" s="153"/>
      <c r="G33" s="153"/>
      <c r="H33" s="153"/>
      <c r="I33" s="153"/>
      <c r="J33" s="153"/>
      <c r="K33" s="153"/>
      <c r="L33" s="153"/>
      <c r="M33" s="35"/>
      <c r="N33" s="153"/>
      <c r="O33" s="35"/>
    </row>
    <row r="34" spans="1:15" ht="12.75">
      <c r="A34" s="59" t="s">
        <v>182</v>
      </c>
      <c r="B34" s="44"/>
      <c r="C34" s="60"/>
      <c r="D34" s="58" t="s">
        <v>183</v>
      </c>
      <c r="E34" s="153"/>
      <c r="F34" s="153"/>
      <c r="G34" s="153"/>
      <c r="H34" s="153"/>
      <c r="I34" s="153"/>
      <c r="J34" s="153"/>
      <c r="K34" s="153"/>
      <c r="L34" s="153"/>
      <c r="M34" s="35">
        <v>15384</v>
      </c>
      <c r="N34" s="153"/>
      <c r="O34" s="35">
        <f t="shared" si="1"/>
        <v>15384</v>
      </c>
    </row>
    <row r="35" spans="1:15" ht="12.75">
      <c r="A35" s="59" t="s">
        <v>184</v>
      </c>
      <c r="B35" s="44"/>
      <c r="C35" s="60"/>
      <c r="D35" s="58" t="s">
        <v>165</v>
      </c>
      <c r="E35" s="153"/>
      <c r="F35" s="153"/>
      <c r="G35" s="153"/>
      <c r="H35" s="153"/>
      <c r="I35" s="153"/>
      <c r="J35" s="153"/>
      <c r="K35" s="153"/>
      <c r="L35" s="153"/>
      <c r="M35" s="35"/>
      <c r="N35" s="153"/>
      <c r="O35" s="35"/>
    </row>
    <row r="36" spans="1:15" ht="12.75">
      <c r="A36" s="59" t="s">
        <v>185</v>
      </c>
      <c r="B36" s="44"/>
      <c r="C36" s="60"/>
      <c r="D36" s="58" t="s">
        <v>167</v>
      </c>
      <c r="E36" s="153"/>
      <c r="F36" s="153"/>
      <c r="G36" s="153"/>
      <c r="H36" s="153"/>
      <c r="I36" s="153"/>
      <c r="J36" s="153"/>
      <c r="K36" s="153"/>
      <c r="L36" s="153"/>
      <c r="M36" s="35"/>
      <c r="N36" s="153"/>
      <c r="O36" s="35"/>
    </row>
    <row r="37" spans="1:15" ht="12.75">
      <c r="A37" s="61" t="s">
        <v>186</v>
      </c>
      <c r="B37" s="44"/>
      <c r="C37" s="60"/>
      <c r="D37" s="58" t="s">
        <v>187</v>
      </c>
      <c r="E37" s="153"/>
      <c r="F37" s="153"/>
      <c r="G37" s="153"/>
      <c r="H37" s="153"/>
      <c r="I37" s="153"/>
      <c r="J37" s="153"/>
      <c r="K37" s="153"/>
      <c r="L37" s="153"/>
      <c r="M37" s="35">
        <v>4921</v>
      </c>
      <c r="N37" s="153"/>
      <c r="O37" s="35">
        <f t="shared" si="1"/>
        <v>4921</v>
      </c>
    </row>
    <row r="38" spans="1:15" ht="12.75">
      <c r="A38" s="39" t="s">
        <v>188</v>
      </c>
      <c r="B38" s="44"/>
      <c r="C38" s="60"/>
      <c r="D38" s="58" t="s">
        <v>189</v>
      </c>
      <c r="E38" s="153"/>
      <c r="F38" s="153"/>
      <c r="G38" s="153"/>
      <c r="H38" s="153"/>
      <c r="I38" s="153"/>
      <c r="J38" s="153"/>
      <c r="K38" s="153"/>
      <c r="L38" s="153"/>
      <c r="M38" s="35"/>
      <c r="N38" s="153"/>
      <c r="O38" s="35"/>
    </row>
    <row r="39" spans="1:15" ht="12.75">
      <c r="A39" s="39" t="s">
        <v>190</v>
      </c>
      <c r="B39" s="44"/>
      <c r="C39" s="60"/>
      <c r="D39" s="58" t="s">
        <v>191</v>
      </c>
      <c r="E39" s="153"/>
      <c r="F39" s="153"/>
      <c r="G39" s="153"/>
      <c r="H39" s="153"/>
      <c r="I39" s="153"/>
      <c r="J39" s="153"/>
      <c r="K39" s="153"/>
      <c r="L39" s="153"/>
      <c r="M39" s="35"/>
      <c r="N39" s="153"/>
      <c r="O39" s="35"/>
    </row>
    <row r="40" spans="1:15" ht="12.75">
      <c r="A40" s="439" t="s">
        <v>192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</row>
  </sheetData>
  <sheetProtection/>
  <mergeCells count="12">
    <mergeCell ref="E1:K1"/>
    <mergeCell ref="A3:O3"/>
    <mergeCell ref="A5:O5"/>
    <mergeCell ref="A7:A8"/>
    <mergeCell ref="B7:D8"/>
    <mergeCell ref="E7:N7"/>
    <mergeCell ref="O7:O8"/>
    <mergeCell ref="A40:O40"/>
    <mergeCell ref="B9:D9"/>
    <mergeCell ref="C19:D19"/>
    <mergeCell ref="B25:D25"/>
    <mergeCell ref="B26:D26"/>
  </mergeCells>
  <printOptions/>
  <pageMargins left="0.7874015748031497" right="0.3937007874015748" top="0.984251968503937" bottom="0.3937007874015748" header="0" footer="0"/>
  <pageSetup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1" sqref="E21"/>
    </sheetView>
  </sheetViews>
  <sheetFormatPr defaultColWidth="9.140625" defaultRowHeight="12.75"/>
  <cols>
    <col min="1" max="1" width="4.00390625" style="266" customWidth="1"/>
    <col min="2" max="2" width="26.8515625" style="266" customWidth="1"/>
    <col min="3" max="4" width="25.57421875" style="266" customWidth="1"/>
    <col min="5" max="16384" width="9.140625" style="266" customWidth="1"/>
  </cols>
  <sheetData>
    <row r="1" spans="2:5" ht="13.5" customHeight="1">
      <c r="B1" s="460" t="s">
        <v>472</v>
      </c>
      <c r="C1" s="460"/>
      <c r="D1" s="460"/>
      <c r="E1" s="268"/>
    </row>
    <row r="2" spans="2:5" ht="13.5" customHeight="1">
      <c r="B2" s="280"/>
      <c r="C2" s="281" t="s">
        <v>528</v>
      </c>
      <c r="D2" s="280"/>
      <c r="E2" s="268"/>
    </row>
    <row r="3" spans="2:4" ht="18" customHeight="1">
      <c r="B3" s="269"/>
      <c r="C3" s="270"/>
      <c r="D3" s="269"/>
    </row>
    <row r="4" spans="1:4" ht="27" customHeight="1">
      <c r="A4" s="461" t="s">
        <v>529</v>
      </c>
      <c r="B4" s="461"/>
      <c r="C4" s="461"/>
      <c r="D4" s="461"/>
    </row>
    <row r="5" spans="2:4" ht="12" customHeight="1">
      <c r="B5" s="269"/>
      <c r="C5" s="270"/>
      <c r="D5" s="269"/>
    </row>
    <row r="6" spans="2:5" ht="28.5" customHeight="1">
      <c r="B6" s="461" t="s">
        <v>518</v>
      </c>
      <c r="C6" s="461"/>
      <c r="D6" s="461"/>
      <c r="E6" s="268"/>
    </row>
    <row r="7" spans="2:5" ht="13.5" customHeight="1">
      <c r="B7" s="267"/>
      <c r="C7" s="267"/>
      <c r="D7" s="267"/>
      <c r="E7" s="268"/>
    </row>
    <row r="8" spans="2:4" ht="12.75" customHeight="1">
      <c r="B8" s="269"/>
      <c r="D8" s="279" t="s">
        <v>527</v>
      </c>
    </row>
    <row r="9" spans="1:4" ht="43.5" customHeight="1">
      <c r="A9" s="271" t="s">
        <v>54</v>
      </c>
      <c r="B9" s="272" t="s">
        <v>519</v>
      </c>
      <c r="C9" s="273" t="s">
        <v>520</v>
      </c>
      <c r="D9" s="273" t="s">
        <v>521</v>
      </c>
    </row>
    <row r="10" spans="1:4" ht="12.75">
      <c r="A10" s="274">
        <v>1</v>
      </c>
      <c r="B10" s="275">
        <v>2</v>
      </c>
      <c r="C10" s="276">
        <v>3</v>
      </c>
      <c r="D10" s="276">
        <v>4</v>
      </c>
    </row>
    <row r="11" spans="1:4" ht="12.75">
      <c r="A11" s="274" t="s">
        <v>17</v>
      </c>
      <c r="B11" s="277" t="s">
        <v>522</v>
      </c>
      <c r="C11" s="276">
        <v>23687</v>
      </c>
      <c r="D11" s="276">
        <v>28068</v>
      </c>
    </row>
    <row r="12" spans="1:4" ht="12.75">
      <c r="A12" s="274" t="s">
        <v>19</v>
      </c>
      <c r="B12" s="277" t="s">
        <v>523</v>
      </c>
      <c r="C12" s="278"/>
      <c r="D12" s="278"/>
    </row>
    <row r="13" spans="1:4" ht="12.75">
      <c r="A13" s="274" t="s">
        <v>22</v>
      </c>
      <c r="B13" s="277" t="s">
        <v>524</v>
      </c>
      <c r="C13" s="278"/>
      <c r="D13" s="278"/>
    </row>
    <row r="14" spans="1:4" ht="12.75">
      <c r="A14" s="274" t="s">
        <v>24</v>
      </c>
      <c r="B14" s="277" t="s">
        <v>525</v>
      </c>
      <c r="C14" s="278"/>
      <c r="D14" s="278"/>
    </row>
    <row r="15" spans="1:4" ht="12.75">
      <c r="A15" s="274" t="s">
        <v>26</v>
      </c>
      <c r="B15" s="277" t="s">
        <v>526</v>
      </c>
      <c r="C15" s="276">
        <v>23687</v>
      </c>
      <c r="D15" s="276">
        <f>SUM(D11:D14)</f>
        <v>28068</v>
      </c>
    </row>
    <row r="16" spans="2:4" ht="12.75">
      <c r="B16" s="462"/>
      <c r="C16" s="462"/>
      <c r="D16" s="462"/>
    </row>
    <row r="17" spans="2:4" ht="12.75">
      <c r="B17" s="463" t="s">
        <v>192</v>
      </c>
      <c r="C17" s="463"/>
      <c r="D17" s="463"/>
    </row>
    <row r="19" spans="2:8" ht="12.75">
      <c r="B19" s="417"/>
      <c r="C19" s="417"/>
      <c r="D19" s="417"/>
      <c r="E19" s="417"/>
      <c r="F19" s="417"/>
      <c r="G19" s="417"/>
      <c r="H19" s="417"/>
    </row>
  </sheetData>
  <mergeCells count="6">
    <mergeCell ref="B19:H19"/>
    <mergeCell ref="B1:D1"/>
    <mergeCell ref="B6:D6"/>
    <mergeCell ref="B16:D16"/>
    <mergeCell ref="B17:D17"/>
    <mergeCell ref="A4:D4"/>
  </mergeCells>
  <printOptions/>
  <pageMargins left="0.984251968503937" right="0.75" top="0.984251968503937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7" max="7" width="10.140625" style="0" customWidth="1"/>
    <col min="9" max="9" width="8.57421875" style="0" customWidth="1"/>
    <col min="10" max="10" width="8.140625" style="0" customWidth="1"/>
  </cols>
  <sheetData>
    <row r="1" spans="1:13" ht="12.75" customHeight="1">
      <c r="A1" s="286" t="s">
        <v>462</v>
      </c>
      <c r="B1" s="286"/>
      <c r="C1" s="286"/>
      <c r="D1" s="286"/>
      <c r="E1" s="286"/>
      <c r="F1" s="286"/>
      <c r="G1" s="286"/>
      <c r="H1" s="286"/>
      <c r="I1" s="286"/>
      <c r="J1" s="286"/>
      <c r="K1" s="105"/>
      <c r="L1" s="105"/>
      <c r="M1" s="105"/>
    </row>
    <row r="2" spans="1:13" ht="12.75" customHeight="1">
      <c r="A2" s="221"/>
      <c r="B2" s="221"/>
      <c r="C2" s="221"/>
      <c r="D2" s="221"/>
      <c r="E2" s="221"/>
      <c r="F2" s="341" t="s">
        <v>507</v>
      </c>
      <c r="G2" s="341"/>
      <c r="H2" s="221"/>
      <c r="I2" s="221"/>
      <c r="J2" s="221"/>
      <c r="K2" s="106"/>
      <c r="L2" s="106"/>
      <c r="M2" s="106"/>
    </row>
    <row r="3" spans="1:13" ht="14.2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105"/>
      <c r="L3" s="105"/>
      <c r="M3" s="105"/>
    </row>
    <row r="4" spans="1:13" ht="14.25" customHeight="1">
      <c r="A4" s="342" t="s">
        <v>463</v>
      </c>
      <c r="B4" s="342"/>
      <c r="C4" s="342"/>
      <c r="D4" s="342"/>
      <c r="E4" s="342"/>
      <c r="F4" s="342"/>
      <c r="G4" s="342"/>
      <c r="H4" s="342"/>
      <c r="I4" s="342"/>
      <c r="J4" s="342"/>
      <c r="K4" s="105"/>
      <c r="L4" s="105"/>
      <c r="M4" s="105"/>
    </row>
    <row r="5" spans="1:13" ht="12.7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105"/>
      <c r="L5" s="105"/>
      <c r="M5" s="105"/>
    </row>
    <row r="6" spans="1:13" ht="12.75" customHeight="1">
      <c r="A6" s="343" t="s">
        <v>456</v>
      </c>
      <c r="B6" s="343"/>
      <c r="C6" s="343"/>
      <c r="D6" s="343"/>
      <c r="E6" s="343"/>
      <c r="F6" s="343"/>
      <c r="G6" s="343"/>
      <c r="H6" s="343"/>
      <c r="I6" s="343"/>
      <c r="J6" s="343"/>
      <c r="K6" s="105"/>
      <c r="L6" s="105"/>
      <c r="M6" s="105"/>
    </row>
    <row r="7" spans="1:13" ht="12.75" customHeight="1">
      <c r="A7" s="344" t="s">
        <v>464</v>
      </c>
      <c r="B7" s="344"/>
      <c r="C7" s="344"/>
      <c r="D7" s="344"/>
      <c r="E7" s="344"/>
      <c r="F7" s="344"/>
      <c r="G7" s="344"/>
      <c r="H7" s="344"/>
      <c r="I7" s="344"/>
      <c r="J7" s="344"/>
      <c r="K7" s="105"/>
      <c r="L7" s="105"/>
      <c r="M7" s="105"/>
    </row>
    <row r="8" spans="1:13" ht="12.75" customHeight="1">
      <c r="A8" s="343" t="s">
        <v>451</v>
      </c>
      <c r="B8" s="343"/>
      <c r="C8" s="343"/>
      <c r="D8" s="343"/>
      <c r="E8" s="343"/>
      <c r="F8" s="343"/>
      <c r="G8" s="343"/>
      <c r="H8" s="343"/>
      <c r="I8" s="343"/>
      <c r="J8" s="343"/>
      <c r="K8" s="105"/>
      <c r="L8" s="105"/>
      <c r="M8" s="105"/>
    </row>
    <row r="9" spans="1:13" ht="22.5" customHeight="1">
      <c r="A9" s="283" t="s">
        <v>465</v>
      </c>
      <c r="B9" s="283"/>
      <c r="C9" s="283"/>
      <c r="D9" s="283"/>
      <c r="E9" s="283"/>
      <c r="F9" s="283"/>
      <c r="G9" s="283"/>
      <c r="H9" s="283"/>
      <c r="I9" s="283"/>
      <c r="J9" s="283"/>
      <c r="K9" s="107"/>
      <c r="L9" s="107"/>
      <c r="M9" s="107"/>
    </row>
    <row r="10" spans="1:13" ht="10.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/>
      <c r="K10" s="107"/>
      <c r="L10" s="107"/>
      <c r="M10" s="107"/>
    </row>
    <row r="11" spans="1:13" ht="14.25" customHeight="1">
      <c r="A11" s="284" t="s">
        <v>233</v>
      </c>
      <c r="B11" s="284"/>
      <c r="C11" s="284"/>
      <c r="D11" s="284"/>
      <c r="E11" s="284"/>
      <c r="F11" s="284"/>
      <c r="G11" s="284"/>
      <c r="H11" s="284"/>
      <c r="I11" s="284"/>
      <c r="J11" s="284"/>
      <c r="K11" s="108"/>
      <c r="L11" s="108"/>
      <c r="M11" s="108"/>
    </row>
    <row r="12" spans="1:13" ht="15.75">
      <c r="A12" s="285" t="s">
        <v>453</v>
      </c>
      <c r="B12" s="285"/>
      <c r="C12" s="285"/>
      <c r="D12" s="285"/>
      <c r="E12" s="285"/>
      <c r="F12" s="285"/>
      <c r="G12" s="285"/>
      <c r="H12" s="285"/>
      <c r="I12" s="285"/>
      <c r="J12" s="285"/>
      <c r="K12" s="105"/>
      <c r="L12" s="105"/>
      <c r="M12" s="105"/>
    </row>
    <row r="13" spans="1:13" ht="11.2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05"/>
      <c r="L13" s="105"/>
      <c r="M13" s="105"/>
    </row>
    <row r="14" spans="1:13" ht="15.75">
      <c r="A14" s="345" t="s">
        <v>515</v>
      </c>
      <c r="B14" s="345"/>
      <c r="C14" s="345"/>
      <c r="D14" s="345"/>
      <c r="E14" s="345"/>
      <c r="F14" s="345"/>
      <c r="G14" s="345"/>
      <c r="H14" s="345"/>
      <c r="I14" s="345"/>
      <c r="J14" s="345"/>
      <c r="K14" s="105"/>
      <c r="L14" s="105"/>
      <c r="M14" s="105"/>
    </row>
    <row r="15" spans="1:13" ht="13.5" customHeight="1">
      <c r="A15" s="178"/>
      <c r="B15" s="178"/>
      <c r="C15" s="346" t="s">
        <v>516</v>
      </c>
      <c r="D15" s="346"/>
      <c r="E15" s="346"/>
      <c r="F15" s="178"/>
      <c r="G15" s="178"/>
      <c r="H15" s="178"/>
      <c r="I15" s="178"/>
      <c r="J15" s="178"/>
      <c r="K15" s="105"/>
      <c r="L15" s="105"/>
      <c r="M15" s="105"/>
    </row>
    <row r="16" spans="1:10" ht="12.75">
      <c r="A16" s="183"/>
      <c r="B16" s="355" t="s">
        <v>234</v>
      </c>
      <c r="C16" s="356"/>
      <c r="D16" s="356"/>
      <c r="E16" s="356"/>
      <c r="F16" s="356"/>
      <c r="G16" s="356"/>
      <c r="H16" s="356"/>
      <c r="I16" s="356"/>
      <c r="J16" s="356"/>
    </row>
    <row r="17" spans="1:10" ht="13.5" customHeight="1">
      <c r="A17" s="347" t="s">
        <v>54</v>
      </c>
      <c r="B17" s="349" t="s">
        <v>1</v>
      </c>
      <c r="C17" s="349" t="s">
        <v>110</v>
      </c>
      <c r="D17" s="349" t="s">
        <v>424</v>
      </c>
      <c r="E17" s="349"/>
      <c r="F17" s="349"/>
      <c r="G17" s="349"/>
      <c r="H17" s="349"/>
      <c r="I17" s="350" t="s">
        <v>13</v>
      </c>
      <c r="J17" s="349" t="s">
        <v>111</v>
      </c>
    </row>
    <row r="18" spans="1:10" ht="73.5" customHeight="1">
      <c r="A18" s="348"/>
      <c r="B18" s="349"/>
      <c r="C18" s="349"/>
      <c r="D18" s="7" t="s">
        <v>112</v>
      </c>
      <c r="E18" s="7" t="s">
        <v>113</v>
      </c>
      <c r="F18" s="7" t="s">
        <v>114</v>
      </c>
      <c r="G18" s="7" t="s">
        <v>115</v>
      </c>
      <c r="H18" s="7" t="s">
        <v>116</v>
      </c>
      <c r="I18" s="351"/>
      <c r="J18" s="349"/>
    </row>
    <row r="19" spans="1:10" ht="12.75">
      <c r="A19" s="109">
        <v>1</v>
      </c>
      <c r="B19" s="110">
        <v>2</v>
      </c>
      <c r="C19" s="110">
        <v>3</v>
      </c>
      <c r="D19" s="111">
        <v>4</v>
      </c>
      <c r="E19" s="110">
        <v>5</v>
      </c>
      <c r="F19" s="109">
        <v>6</v>
      </c>
      <c r="G19" s="110">
        <v>7</v>
      </c>
      <c r="H19" s="109">
        <v>8</v>
      </c>
      <c r="I19" s="32">
        <v>9</v>
      </c>
      <c r="J19" s="112">
        <v>10</v>
      </c>
    </row>
    <row r="20" spans="1:10" ht="12.75">
      <c r="A20" s="7" t="s">
        <v>17</v>
      </c>
      <c r="B20" s="113" t="s">
        <v>435</v>
      </c>
      <c r="C20" s="113"/>
      <c r="D20" s="114"/>
      <c r="E20" s="7"/>
      <c r="F20" s="7"/>
      <c r="G20" s="114"/>
      <c r="H20" s="7"/>
      <c r="I20" s="185"/>
      <c r="J20" s="7"/>
    </row>
    <row r="21" spans="1:10" ht="38.25">
      <c r="A21" s="9" t="s">
        <v>19</v>
      </c>
      <c r="B21" s="115" t="s">
        <v>117</v>
      </c>
      <c r="C21" s="113"/>
      <c r="D21" s="9" t="s">
        <v>118</v>
      </c>
      <c r="E21" s="9"/>
      <c r="F21" s="9" t="s">
        <v>118</v>
      </c>
      <c r="G21" s="9" t="s">
        <v>118</v>
      </c>
      <c r="H21" s="9" t="s">
        <v>118</v>
      </c>
      <c r="I21" s="185"/>
      <c r="J21" s="9" t="s">
        <v>118</v>
      </c>
    </row>
    <row r="22" spans="1:10" ht="38.25">
      <c r="A22" s="9" t="s">
        <v>22</v>
      </c>
      <c r="B22" s="115" t="s">
        <v>119</v>
      </c>
      <c r="C22" s="113"/>
      <c r="D22" s="9" t="s">
        <v>118</v>
      </c>
      <c r="E22" s="9"/>
      <c r="F22" s="9" t="s">
        <v>118</v>
      </c>
      <c r="G22" s="9" t="s">
        <v>118</v>
      </c>
      <c r="H22" s="9" t="s">
        <v>118</v>
      </c>
      <c r="I22" s="185"/>
      <c r="J22" s="9" t="s">
        <v>118</v>
      </c>
    </row>
    <row r="23" spans="1:10" ht="25.5">
      <c r="A23" s="9" t="s">
        <v>24</v>
      </c>
      <c r="B23" s="115" t="s">
        <v>120</v>
      </c>
      <c r="C23" s="186"/>
      <c r="D23" s="9" t="s">
        <v>118</v>
      </c>
      <c r="E23" s="9"/>
      <c r="F23" s="9" t="s">
        <v>118</v>
      </c>
      <c r="G23" s="9" t="s">
        <v>118</v>
      </c>
      <c r="H23" s="141"/>
      <c r="I23" s="185"/>
      <c r="J23" s="9" t="s">
        <v>118</v>
      </c>
    </row>
    <row r="24" spans="1:10" ht="12.75">
      <c r="A24" s="9" t="s">
        <v>26</v>
      </c>
      <c r="B24" s="115" t="s">
        <v>121</v>
      </c>
      <c r="C24" s="186"/>
      <c r="D24" s="9" t="s">
        <v>118</v>
      </c>
      <c r="E24" s="9" t="s">
        <v>118</v>
      </c>
      <c r="F24" s="9"/>
      <c r="G24" s="9" t="s">
        <v>118</v>
      </c>
      <c r="H24" s="9" t="s">
        <v>118</v>
      </c>
      <c r="I24" s="185"/>
      <c r="J24" s="9" t="s">
        <v>118</v>
      </c>
    </row>
    <row r="25" spans="1:10" ht="12.75">
      <c r="A25" s="9" t="s">
        <v>28</v>
      </c>
      <c r="B25" s="115" t="s">
        <v>122</v>
      </c>
      <c r="C25" s="186"/>
      <c r="D25" s="9" t="s">
        <v>118</v>
      </c>
      <c r="E25" s="9" t="s">
        <v>118</v>
      </c>
      <c r="F25" s="9"/>
      <c r="G25" s="9" t="s">
        <v>118</v>
      </c>
      <c r="H25" s="9" t="s">
        <v>118</v>
      </c>
      <c r="I25" s="185"/>
      <c r="J25" s="9" t="s">
        <v>118</v>
      </c>
    </row>
    <row r="26" spans="1:10" ht="25.5">
      <c r="A26" s="9" t="s">
        <v>31</v>
      </c>
      <c r="B26" s="115" t="s">
        <v>123</v>
      </c>
      <c r="C26" s="186"/>
      <c r="D26" s="9"/>
      <c r="E26" s="9" t="s">
        <v>118</v>
      </c>
      <c r="F26" s="9" t="s">
        <v>118</v>
      </c>
      <c r="G26" s="9" t="s">
        <v>118</v>
      </c>
      <c r="H26" s="9" t="s">
        <v>118</v>
      </c>
      <c r="I26" s="185"/>
      <c r="J26" s="116"/>
    </row>
    <row r="27" spans="1:10" ht="25.5">
      <c r="A27" s="9" t="s">
        <v>32</v>
      </c>
      <c r="B27" s="115" t="s">
        <v>124</v>
      </c>
      <c r="C27" s="113"/>
      <c r="D27" s="9" t="s">
        <v>118</v>
      </c>
      <c r="E27" s="9" t="s">
        <v>118</v>
      </c>
      <c r="F27" s="9" t="s">
        <v>118</v>
      </c>
      <c r="G27" s="9"/>
      <c r="H27" s="9">
        <v>1780</v>
      </c>
      <c r="I27" s="9">
        <v>1780</v>
      </c>
      <c r="J27" s="116"/>
    </row>
    <row r="28" spans="1:10" ht="12.75">
      <c r="A28" s="7" t="s">
        <v>33</v>
      </c>
      <c r="B28" s="117" t="s">
        <v>436</v>
      </c>
      <c r="C28" s="113"/>
      <c r="D28" s="9"/>
      <c r="E28" s="116"/>
      <c r="F28" s="116"/>
      <c r="G28" s="9"/>
      <c r="H28" s="7">
        <v>1780</v>
      </c>
      <c r="I28" s="7">
        <v>1780</v>
      </c>
      <c r="J28" s="114"/>
    </row>
    <row r="29" spans="1:10" ht="38.25">
      <c r="A29" s="9" t="s">
        <v>34</v>
      </c>
      <c r="B29" s="115" t="s">
        <v>117</v>
      </c>
      <c r="C29" s="113"/>
      <c r="D29" s="9" t="s">
        <v>118</v>
      </c>
      <c r="E29" s="9"/>
      <c r="F29" s="9" t="s">
        <v>118</v>
      </c>
      <c r="G29" s="9" t="s">
        <v>118</v>
      </c>
      <c r="H29" s="9" t="s">
        <v>118</v>
      </c>
      <c r="I29" s="185"/>
      <c r="J29" s="9" t="s">
        <v>118</v>
      </c>
    </row>
    <row r="30" spans="1:10" ht="38.25">
      <c r="A30" s="9" t="s">
        <v>35</v>
      </c>
      <c r="B30" s="115" t="s">
        <v>119</v>
      </c>
      <c r="C30" s="113"/>
      <c r="D30" s="9" t="s">
        <v>118</v>
      </c>
      <c r="E30" s="9"/>
      <c r="F30" s="9" t="s">
        <v>118</v>
      </c>
      <c r="G30" s="9" t="s">
        <v>118</v>
      </c>
      <c r="H30" s="9" t="s">
        <v>118</v>
      </c>
      <c r="I30" s="185"/>
      <c r="J30" s="9" t="s">
        <v>118</v>
      </c>
    </row>
    <row r="31" spans="1:10" ht="25.5">
      <c r="A31" s="9" t="s">
        <v>37</v>
      </c>
      <c r="B31" s="115" t="s">
        <v>120</v>
      </c>
      <c r="C31" s="113"/>
      <c r="D31" s="9" t="s">
        <v>118</v>
      </c>
      <c r="E31" s="9"/>
      <c r="F31" s="9" t="s">
        <v>118</v>
      </c>
      <c r="G31" s="9" t="s">
        <v>118</v>
      </c>
      <c r="H31" s="141"/>
      <c r="I31" s="185"/>
      <c r="J31" s="9" t="s">
        <v>118</v>
      </c>
    </row>
    <row r="32" spans="1:10" ht="12.75">
      <c r="A32" s="9" t="s">
        <v>39</v>
      </c>
      <c r="B32" s="115" t="s">
        <v>121</v>
      </c>
      <c r="C32" s="113"/>
      <c r="D32" s="9" t="s">
        <v>118</v>
      </c>
      <c r="E32" s="9" t="s">
        <v>118</v>
      </c>
      <c r="F32" s="9"/>
      <c r="G32" s="9" t="s">
        <v>118</v>
      </c>
      <c r="H32" s="9" t="s">
        <v>118</v>
      </c>
      <c r="I32" s="185"/>
      <c r="J32" s="9" t="s">
        <v>118</v>
      </c>
    </row>
    <row r="33" spans="1:10" ht="12.75">
      <c r="A33" s="9" t="s">
        <v>40</v>
      </c>
      <c r="B33" s="115" t="s">
        <v>122</v>
      </c>
      <c r="C33" s="113"/>
      <c r="D33" s="9" t="s">
        <v>118</v>
      </c>
      <c r="E33" s="9" t="s">
        <v>118</v>
      </c>
      <c r="F33" s="9"/>
      <c r="G33" s="9" t="s">
        <v>118</v>
      </c>
      <c r="H33" s="9" t="s">
        <v>118</v>
      </c>
      <c r="I33" s="185"/>
      <c r="J33" s="9" t="s">
        <v>118</v>
      </c>
    </row>
    <row r="34" spans="1:10" ht="25.5">
      <c r="A34" s="9" t="s">
        <v>41</v>
      </c>
      <c r="B34" s="115" t="s">
        <v>125</v>
      </c>
      <c r="C34" s="113"/>
      <c r="D34" s="9"/>
      <c r="E34" s="9" t="s">
        <v>118</v>
      </c>
      <c r="F34" s="9" t="s">
        <v>118</v>
      </c>
      <c r="G34" s="9" t="s">
        <v>118</v>
      </c>
      <c r="H34" s="9" t="s">
        <v>118</v>
      </c>
      <c r="I34" s="185"/>
      <c r="J34" s="116"/>
    </row>
    <row r="35" spans="1:10" ht="25.5">
      <c r="A35" s="9" t="s">
        <v>42</v>
      </c>
      <c r="B35" s="115" t="s">
        <v>124</v>
      </c>
      <c r="C35" s="113"/>
      <c r="D35" s="9" t="s">
        <v>118</v>
      </c>
      <c r="E35" s="9" t="s">
        <v>118</v>
      </c>
      <c r="F35" s="9" t="s">
        <v>118</v>
      </c>
      <c r="G35" s="9"/>
      <c r="H35" s="9">
        <v>1370</v>
      </c>
      <c r="I35" s="9">
        <v>1370</v>
      </c>
      <c r="J35" s="116"/>
    </row>
    <row r="36" spans="1:10" ht="15.75" customHeight="1">
      <c r="A36" s="7" t="s">
        <v>43</v>
      </c>
      <c r="B36" s="117" t="s">
        <v>437</v>
      </c>
      <c r="C36" s="113"/>
      <c r="D36" s="7"/>
      <c r="E36" s="114"/>
      <c r="F36" s="114"/>
      <c r="G36" s="7"/>
      <c r="H36" s="7">
        <v>3150</v>
      </c>
      <c r="I36" s="7">
        <v>3150</v>
      </c>
      <c r="J36" s="114"/>
    </row>
    <row r="37" spans="1:10" ht="12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</row>
    <row r="38" spans="1:10" s="64" customFormat="1" ht="12.75" customHeight="1">
      <c r="A38" s="352" t="s">
        <v>457</v>
      </c>
      <c r="B38" s="352"/>
      <c r="C38" s="352"/>
      <c r="D38" s="352"/>
      <c r="E38" s="240"/>
      <c r="F38" s="240"/>
      <c r="G38" s="241"/>
      <c r="H38" s="219"/>
      <c r="I38" s="354" t="s">
        <v>460</v>
      </c>
      <c r="J38" s="354"/>
    </row>
    <row r="39" spans="1:10" ht="12.75">
      <c r="A39" s="353" t="s">
        <v>458</v>
      </c>
      <c r="B39" s="353"/>
      <c r="C39" s="353"/>
      <c r="D39" s="353"/>
      <c r="E39" s="353"/>
      <c r="G39" s="242" t="s">
        <v>459</v>
      </c>
      <c r="I39" s="357" t="s">
        <v>461</v>
      </c>
      <c r="J39" s="357"/>
    </row>
    <row r="41" ht="12.75">
      <c r="A41" s="1" t="s">
        <v>466</v>
      </c>
    </row>
  </sheetData>
  <sheetProtection/>
  <mergeCells count="23">
    <mergeCell ref="A38:D38"/>
    <mergeCell ref="A39:E39"/>
    <mergeCell ref="I38:J38"/>
    <mergeCell ref="B16:J16"/>
    <mergeCell ref="I39:J39"/>
    <mergeCell ref="A14:J14"/>
    <mergeCell ref="C15:E15"/>
    <mergeCell ref="A17:A18"/>
    <mergeCell ref="B17:B18"/>
    <mergeCell ref="C17:C18"/>
    <mergeCell ref="D17:H17"/>
    <mergeCell ref="I17:I18"/>
    <mergeCell ref="J17:J18"/>
    <mergeCell ref="A9:J9"/>
    <mergeCell ref="A11:J11"/>
    <mergeCell ref="A12:J12"/>
    <mergeCell ref="A1:J1"/>
    <mergeCell ref="A3:J3"/>
    <mergeCell ref="F2:G2"/>
    <mergeCell ref="A4:J4"/>
    <mergeCell ref="A6:J6"/>
    <mergeCell ref="A7:J7"/>
    <mergeCell ref="A8:J8"/>
  </mergeCells>
  <printOptions/>
  <pageMargins left="0.7874015748031497" right="0.1968503937007874" top="0.984251968503937" bottom="0.984251968503937" header="0" footer="0"/>
  <pageSetup horizontalDpi="600" verticalDpi="600" orientation="portrait" paperSize="9" scale="90" r:id="rId1"/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5.8515625" style="3" customWidth="1"/>
    <col min="2" max="2" width="0.2890625" style="118" customWidth="1"/>
    <col min="3" max="3" width="1.57421875" style="118" customWidth="1"/>
    <col min="4" max="4" width="23.7109375" style="118" customWidth="1"/>
    <col min="5" max="9" width="8.28125" style="118" customWidth="1"/>
    <col min="10" max="10" width="9.421875" style="118" bestFit="1" customWidth="1"/>
    <col min="11" max="11" width="9.421875" style="118" customWidth="1"/>
    <col min="12" max="14" width="8.28125" style="118" customWidth="1"/>
    <col min="15" max="15" width="10.8515625" style="118" customWidth="1"/>
    <col min="16" max="18" width="8.28125" style="118" customWidth="1"/>
    <col min="19" max="16384" width="9.140625" style="118" customWidth="1"/>
  </cols>
  <sheetData>
    <row r="1" spans="1:18" ht="14.25" customHeight="1">
      <c r="A1" s="62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62"/>
      <c r="N1" s="62"/>
      <c r="O1" s="62"/>
      <c r="P1" s="62"/>
      <c r="Q1" s="62"/>
      <c r="R1" s="225" t="s">
        <v>468</v>
      </c>
    </row>
    <row r="2" spans="1:18" ht="12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 t="s">
        <v>509</v>
      </c>
      <c r="P2" s="226"/>
      <c r="Q2" s="226"/>
      <c r="R2" s="226"/>
    </row>
    <row r="3" spans="1:18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</row>
    <row r="4" spans="1:18" ht="18.75" customHeight="1">
      <c r="A4" s="322" t="s">
        <v>438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pans="1:18" ht="11.25" customHeight="1">
      <c r="A5" s="62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ht="12.75" customHeight="1">
      <c r="A6" s="322" t="s">
        <v>291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</row>
    <row r="7" spans="1:18" ht="15" customHeight="1">
      <c r="A7" s="62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225" t="s">
        <v>439</v>
      </c>
    </row>
    <row r="8" spans="1:18" ht="27" customHeight="1">
      <c r="A8" s="349" t="s">
        <v>0</v>
      </c>
      <c r="B8" s="359" t="s">
        <v>1</v>
      </c>
      <c r="C8" s="359"/>
      <c r="D8" s="359"/>
      <c r="E8" s="349" t="s">
        <v>2</v>
      </c>
      <c r="F8" s="349" t="s">
        <v>3</v>
      </c>
      <c r="G8" s="349"/>
      <c r="H8" s="349" t="s">
        <v>4</v>
      </c>
      <c r="I8" s="349" t="s">
        <v>5</v>
      </c>
      <c r="J8" s="349" t="s">
        <v>6</v>
      </c>
      <c r="K8" s="349" t="s">
        <v>7</v>
      </c>
      <c r="L8" s="349" t="s">
        <v>8</v>
      </c>
      <c r="M8" s="349" t="s">
        <v>9</v>
      </c>
      <c r="N8" s="349" t="s">
        <v>10</v>
      </c>
      <c r="O8" s="349"/>
      <c r="P8" s="349" t="s">
        <v>11</v>
      </c>
      <c r="Q8" s="349" t="s">
        <v>12</v>
      </c>
      <c r="R8" s="349" t="s">
        <v>13</v>
      </c>
    </row>
    <row r="9" spans="1:18" ht="51">
      <c r="A9" s="349"/>
      <c r="B9" s="359"/>
      <c r="C9" s="359"/>
      <c r="D9" s="359"/>
      <c r="E9" s="349"/>
      <c r="F9" s="7" t="s">
        <v>14</v>
      </c>
      <c r="G9" s="7" t="s">
        <v>15</v>
      </c>
      <c r="H9" s="349"/>
      <c r="I9" s="349"/>
      <c r="J9" s="349"/>
      <c r="K9" s="349"/>
      <c r="L9" s="349"/>
      <c r="M9" s="349"/>
      <c r="N9" s="7" t="s">
        <v>16</v>
      </c>
      <c r="O9" s="7" t="s">
        <v>10</v>
      </c>
      <c r="P9" s="349"/>
      <c r="Q9" s="349"/>
      <c r="R9" s="349"/>
    </row>
    <row r="10" spans="1:18" ht="13.5" customHeight="1">
      <c r="A10" s="129">
        <v>1</v>
      </c>
      <c r="B10" s="360">
        <v>2</v>
      </c>
      <c r="C10" s="360"/>
      <c r="D10" s="360"/>
      <c r="E10" s="129">
        <v>3</v>
      </c>
      <c r="F10" s="129">
        <v>4</v>
      </c>
      <c r="G10" s="129">
        <v>5</v>
      </c>
      <c r="H10" s="129">
        <v>6</v>
      </c>
      <c r="I10" s="129">
        <v>7</v>
      </c>
      <c r="J10" s="129">
        <v>8</v>
      </c>
      <c r="K10" s="129">
        <v>9</v>
      </c>
      <c r="L10" s="129">
        <v>10</v>
      </c>
      <c r="M10" s="129">
        <v>11</v>
      </c>
      <c r="N10" s="129">
        <v>12</v>
      </c>
      <c r="O10" s="129">
        <v>13</v>
      </c>
      <c r="P10" s="129">
        <v>14</v>
      </c>
      <c r="Q10" s="129">
        <v>15</v>
      </c>
      <c r="R10" s="129">
        <v>16</v>
      </c>
    </row>
    <row r="11" spans="1:18" ht="39.75" customHeight="1">
      <c r="A11" s="101" t="s">
        <v>17</v>
      </c>
      <c r="B11" s="361" t="s">
        <v>18</v>
      </c>
      <c r="C11" s="362"/>
      <c r="D11" s="363"/>
      <c r="E11" s="7"/>
      <c r="F11" s="7"/>
      <c r="G11" s="7">
        <v>155203</v>
      </c>
      <c r="H11" s="7">
        <v>97800</v>
      </c>
      <c r="I11" s="7"/>
      <c r="J11" s="7">
        <v>17739</v>
      </c>
      <c r="K11" s="7">
        <v>29335</v>
      </c>
      <c r="L11" s="7"/>
      <c r="M11" s="163">
        <v>13521</v>
      </c>
      <c r="N11" s="7"/>
      <c r="O11" s="188"/>
      <c r="P11" s="7"/>
      <c r="Q11" s="7"/>
      <c r="R11" s="7">
        <f>SUM(E11:Q11)</f>
        <v>313598</v>
      </c>
    </row>
    <row r="12" spans="1:18" ht="26.25" customHeight="1">
      <c r="A12" s="23" t="s">
        <v>19</v>
      </c>
      <c r="B12" s="130"/>
      <c r="C12" s="328" t="s">
        <v>292</v>
      </c>
      <c r="D12" s="367"/>
      <c r="E12" s="131"/>
      <c r="F12" s="9"/>
      <c r="G12" s="9"/>
      <c r="H12" s="9"/>
      <c r="I12" s="9"/>
      <c r="J12" s="9"/>
      <c r="K12" s="164"/>
      <c r="L12" s="9"/>
      <c r="M12" s="164"/>
      <c r="N12" s="9"/>
      <c r="O12" s="9"/>
      <c r="P12" s="9"/>
      <c r="Q12" s="9"/>
      <c r="R12" s="7"/>
    </row>
    <row r="13" spans="1:18" ht="26.25" customHeight="1">
      <c r="A13" s="132" t="s">
        <v>20</v>
      </c>
      <c r="B13" s="133" t="s">
        <v>21</v>
      </c>
      <c r="C13" s="180"/>
      <c r="D13" s="87" t="s">
        <v>293</v>
      </c>
      <c r="E13" s="131"/>
      <c r="F13" s="9"/>
      <c r="G13" s="9"/>
      <c r="H13" s="9"/>
      <c r="I13" s="9"/>
      <c r="J13" s="9"/>
      <c r="K13" s="164"/>
      <c r="L13" s="9"/>
      <c r="M13" s="164"/>
      <c r="N13" s="9"/>
      <c r="O13" s="9"/>
      <c r="P13" s="9"/>
      <c r="Q13" s="9"/>
      <c r="R13" s="7"/>
    </row>
    <row r="14" spans="1:18" ht="26.25" customHeight="1">
      <c r="A14" s="129" t="s">
        <v>78</v>
      </c>
      <c r="B14" s="180"/>
      <c r="C14" s="180"/>
      <c r="D14" s="134" t="s">
        <v>294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7"/>
      <c r="Q14" s="7"/>
      <c r="R14" s="7"/>
    </row>
    <row r="15" spans="1:18" ht="38.25" customHeight="1">
      <c r="A15" s="23" t="s">
        <v>22</v>
      </c>
      <c r="B15" s="317" t="s">
        <v>295</v>
      </c>
      <c r="C15" s="368"/>
      <c r="D15" s="369"/>
      <c r="E15" s="131"/>
      <c r="F15" s="9"/>
      <c r="G15" s="9"/>
      <c r="H15" s="9"/>
      <c r="I15" s="9"/>
      <c r="J15" s="9">
        <v>1540</v>
      </c>
      <c r="K15" s="9"/>
      <c r="L15" s="9"/>
      <c r="M15" s="9"/>
      <c r="N15" s="9"/>
      <c r="O15" s="9"/>
      <c r="P15" s="7"/>
      <c r="Q15" s="7"/>
      <c r="R15" s="7">
        <v>1540</v>
      </c>
    </row>
    <row r="16" spans="1:18" ht="12.75" customHeight="1">
      <c r="A16" s="135" t="s">
        <v>23</v>
      </c>
      <c r="B16" s="136"/>
      <c r="C16" s="180"/>
      <c r="D16" s="87" t="s">
        <v>296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7"/>
      <c r="Q16" s="7"/>
      <c r="R16" s="7"/>
    </row>
    <row r="17" spans="1:18" ht="13.5" customHeight="1">
      <c r="A17" s="23" t="s">
        <v>67</v>
      </c>
      <c r="B17" s="136"/>
      <c r="C17" s="180"/>
      <c r="D17" s="87" t="s">
        <v>297</v>
      </c>
      <c r="E17" s="131"/>
      <c r="F17" s="9"/>
      <c r="G17" s="9"/>
      <c r="H17" s="9"/>
      <c r="I17" s="9"/>
      <c r="J17" s="9"/>
      <c r="K17" s="9"/>
      <c r="L17" s="9"/>
      <c r="M17" s="9"/>
      <c r="N17" s="9"/>
      <c r="O17" s="9"/>
      <c r="P17" s="7"/>
      <c r="Q17" s="7"/>
      <c r="R17" s="7"/>
    </row>
    <row r="18" spans="1:18" ht="12.75" customHeight="1">
      <c r="A18" s="23" t="s">
        <v>69</v>
      </c>
      <c r="B18" s="136"/>
      <c r="C18" s="180"/>
      <c r="D18" s="87" t="s">
        <v>298</v>
      </c>
      <c r="E18" s="131"/>
      <c r="F18" s="9"/>
      <c r="G18" s="9"/>
      <c r="H18" s="9"/>
      <c r="I18" s="9"/>
      <c r="J18" s="9">
        <v>1540</v>
      </c>
      <c r="K18" s="9"/>
      <c r="L18" s="9"/>
      <c r="M18" s="9"/>
      <c r="N18" s="9"/>
      <c r="O18" s="9"/>
      <c r="P18" s="7"/>
      <c r="Q18" s="7"/>
      <c r="R18" s="7">
        <v>1540</v>
      </c>
    </row>
    <row r="19" spans="1:18" ht="14.25" customHeight="1">
      <c r="A19" s="23" t="s">
        <v>24</v>
      </c>
      <c r="B19" s="130"/>
      <c r="C19" s="328" t="s">
        <v>25</v>
      </c>
      <c r="D19" s="367"/>
      <c r="E19" s="131"/>
      <c r="F19" s="9"/>
      <c r="G19" s="9"/>
      <c r="H19" s="9"/>
      <c r="I19" s="9"/>
      <c r="J19" s="9"/>
      <c r="K19" s="9"/>
      <c r="L19" s="9"/>
      <c r="M19" s="9"/>
      <c r="N19" s="9"/>
      <c r="O19" s="9"/>
      <c r="P19" s="7"/>
      <c r="Q19" s="7"/>
      <c r="R19" s="7"/>
    </row>
    <row r="20" spans="1:18" ht="52.5" customHeight="1">
      <c r="A20" s="101" t="s">
        <v>26</v>
      </c>
      <c r="B20" s="370" t="s">
        <v>27</v>
      </c>
      <c r="C20" s="370"/>
      <c r="D20" s="370"/>
      <c r="E20" s="7"/>
      <c r="F20" s="7"/>
      <c r="G20" s="7">
        <f>G11+G12-G15+G19</f>
        <v>155203</v>
      </c>
      <c r="H20" s="7">
        <f>H11+H12-H15+H19</f>
        <v>97800</v>
      </c>
      <c r="I20" s="7"/>
      <c r="J20" s="7">
        <f>J11+J12-J15+J19</f>
        <v>16199</v>
      </c>
      <c r="K20" s="7">
        <f>K11+K12-K15+K19</f>
        <v>29335</v>
      </c>
      <c r="L20" s="7"/>
      <c r="M20" s="7">
        <f>M11+M12-M15+M19</f>
        <v>13521</v>
      </c>
      <c r="N20" s="7"/>
      <c r="O20" s="7"/>
      <c r="P20" s="7"/>
      <c r="Q20" s="7"/>
      <c r="R20" s="7">
        <f>SUM(E20:Q20)</f>
        <v>312058</v>
      </c>
    </row>
    <row r="21" spans="1:18" ht="39" customHeight="1">
      <c r="A21" s="101" t="s">
        <v>28</v>
      </c>
      <c r="B21" s="364" t="s">
        <v>29</v>
      </c>
      <c r="C21" s="365"/>
      <c r="D21" s="366"/>
      <c r="E21" s="7" t="s">
        <v>30</v>
      </c>
      <c r="F21" s="7"/>
      <c r="G21" s="7">
        <v>47249</v>
      </c>
      <c r="H21" s="7">
        <v>97800</v>
      </c>
      <c r="I21" s="7"/>
      <c r="J21" s="7">
        <v>16212</v>
      </c>
      <c r="K21" s="7">
        <v>25904</v>
      </c>
      <c r="L21" s="7"/>
      <c r="M21" s="7">
        <v>13007</v>
      </c>
      <c r="N21" s="4" t="s">
        <v>30</v>
      </c>
      <c r="O21" s="188"/>
      <c r="P21" s="7" t="s">
        <v>30</v>
      </c>
      <c r="Q21" s="7" t="s">
        <v>30</v>
      </c>
      <c r="R21" s="7">
        <f>SUM(G21:M21)</f>
        <v>200172</v>
      </c>
    </row>
    <row r="22" spans="1:18" ht="33" customHeight="1">
      <c r="A22" s="135" t="s">
        <v>31</v>
      </c>
      <c r="B22" s="136"/>
      <c r="C22" s="328" t="s">
        <v>299</v>
      </c>
      <c r="D22" s="367"/>
      <c r="E22" s="9" t="s">
        <v>30</v>
      </c>
      <c r="F22" s="9"/>
      <c r="G22" s="9"/>
      <c r="H22" s="9"/>
      <c r="I22" s="9"/>
      <c r="J22" s="9"/>
      <c r="K22" s="9"/>
      <c r="L22" s="9"/>
      <c r="M22" s="9"/>
      <c r="N22" s="4" t="s">
        <v>30</v>
      </c>
      <c r="O22" s="9"/>
      <c r="P22" s="9" t="s">
        <v>30</v>
      </c>
      <c r="Q22" s="9" t="s">
        <v>30</v>
      </c>
      <c r="R22" s="7"/>
    </row>
    <row r="23" spans="1:18" ht="32.25" customHeight="1">
      <c r="A23" s="135" t="s">
        <v>32</v>
      </c>
      <c r="B23" s="136"/>
      <c r="C23" s="328" t="s">
        <v>508</v>
      </c>
      <c r="D23" s="367"/>
      <c r="E23" s="9" t="s">
        <v>30</v>
      </c>
      <c r="F23" s="9"/>
      <c r="G23" s="9">
        <v>5758</v>
      </c>
      <c r="H23" s="9">
        <v>0</v>
      </c>
      <c r="I23" s="9"/>
      <c r="J23" s="9">
        <v>223</v>
      </c>
      <c r="K23" s="9">
        <v>3431</v>
      </c>
      <c r="L23" s="9"/>
      <c r="M23" s="188">
        <v>475</v>
      </c>
      <c r="N23" s="4" t="s">
        <v>30</v>
      </c>
      <c r="O23" s="188"/>
      <c r="P23" s="9" t="s">
        <v>30</v>
      </c>
      <c r="Q23" s="9" t="s">
        <v>30</v>
      </c>
      <c r="R23" s="7">
        <f>SUM(G23:M23)</f>
        <v>9887</v>
      </c>
    </row>
    <row r="24" spans="1:18" ht="44.25" customHeight="1">
      <c r="A24" s="135" t="s">
        <v>33</v>
      </c>
      <c r="B24" s="136"/>
      <c r="C24" s="328" t="s">
        <v>300</v>
      </c>
      <c r="D24" s="367"/>
      <c r="E24" s="9" t="s">
        <v>30</v>
      </c>
      <c r="F24" s="9"/>
      <c r="G24" s="9"/>
      <c r="H24" s="9"/>
      <c r="I24" s="9"/>
      <c r="J24" s="9">
        <v>1540</v>
      </c>
      <c r="K24" s="9"/>
      <c r="L24" s="9"/>
      <c r="M24" s="9"/>
      <c r="N24" s="4" t="s">
        <v>30</v>
      </c>
      <c r="O24" s="9"/>
      <c r="P24" s="9" t="s">
        <v>30</v>
      </c>
      <c r="Q24" s="9" t="s">
        <v>30</v>
      </c>
      <c r="R24" s="7">
        <f>SUM(G24:M24)</f>
        <v>1540</v>
      </c>
    </row>
    <row r="25" spans="1:18" ht="12.75" customHeight="1">
      <c r="A25" s="137" t="s">
        <v>301</v>
      </c>
      <c r="B25" s="138"/>
      <c r="C25" s="104"/>
      <c r="D25" s="139" t="s">
        <v>296</v>
      </c>
      <c r="E25" s="4" t="s">
        <v>30</v>
      </c>
      <c r="F25" s="9"/>
      <c r="G25" s="9"/>
      <c r="H25" s="9"/>
      <c r="I25" s="9"/>
      <c r="J25" s="9"/>
      <c r="K25" s="9"/>
      <c r="L25" s="9"/>
      <c r="M25" s="9"/>
      <c r="N25" s="4" t="s">
        <v>30</v>
      </c>
      <c r="O25" s="4"/>
      <c r="P25" s="4" t="s">
        <v>30</v>
      </c>
      <c r="Q25" s="4" t="s">
        <v>30</v>
      </c>
      <c r="R25" s="7"/>
    </row>
    <row r="26" spans="1:18" ht="12.75" customHeight="1">
      <c r="A26" s="137" t="s">
        <v>302</v>
      </c>
      <c r="B26" s="138"/>
      <c r="C26" s="104"/>
      <c r="D26" s="139" t="s">
        <v>297</v>
      </c>
      <c r="E26" s="4" t="s">
        <v>30</v>
      </c>
      <c r="F26" s="9"/>
      <c r="G26" s="9"/>
      <c r="H26" s="9"/>
      <c r="I26" s="9"/>
      <c r="J26" s="9"/>
      <c r="K26" s="9"/>
      <c r="L26" s="9"/>
      <c r="M26" s="9"/>
      <c r="N26" s="4" t="s">
        <v>30</v>
      </c>
      <c r="O26" s="4"/>
      <c r="P26" s="4" t="s">
        <v>30</v>
      </c>
      <c r="Q26" s="4" t="s">
        <v>30</v>
      </c>
      <c r="R26" s="7"/>
    </row>
    <row r="27" spans="1:18" ht="12.75" customHeight="1">
      <c r="A27" s="137" t="s">
        <v>303</v>
      </c>
      <c r="B27" s="138"/>
      <c r="C27" s="104"/>
      <c r="D27" s="139" t="s">
        <v>298</v>
      </c>
      <c r="E27" s="4" t="s">
        <v>30</v>
      </c>
      <c r="F27" s="9"/>
      <c r="G27" s="9"/>
      <c r="H27" s="9"/>
      <c r="I27" s="9"/>
      <c r="J27" s="9">
        <v>1540</v>
      </c>
      <c r="K27" s="9"/>
      <c r="L27" s="9"/>
      <c r="M27" s="9"/>
      <c r="N27" s="4" t="s">
        <v>30</v>
      </c>
      <c r="O27" s="4"/>
      <c r="P27" s="4" t="s">
        <v>30</v>
      </c>
      <c r="Q27" s="4" t="s">
        <v>30</v>
      </c>
      <c r="R27" s="7">
        <f>SUM(G27:M27)</f>
        <v>1540</v>
      </c>
    </row>
    <row r="28" spans="1:18" ht="13.5" customHeight="1">
      <c r="A28" s="135" t="s">
        <v>34</v>
      </c>
      <c r="B28" s="138"/>
      <c r="C28" s="371" t="s">
        <v>25</v>
      </c>
      <c r="D28" s="372"/>
      <c r="E28" s="4" t="s">
        <v>30</v>
      </c>
      <c r="F28" s="9"/>
      <c r="G28" s="9"/>
      <c r="H28" s="9"/>
      <c r="I28" s="9"/>
      <c r="J28" s="9"/>
      <c r="K28" s="9"/>
      <c r="L28" s="9"/>
      <c r="M28" s="9"/>
      <c r="N28" s="4" t="s">
        <v>30</v>
      </c>
      <c r="O28" s="9"/>
      <c r="P28" s="9" t="s">
        <v>30</v>
      </c>
      <c r="Q28" s="9" t="s">
        <v>30</v>
      </c>
      <c r="R28" s="7"/>
    </row>
    <row r="29" spans="1:18" ht="46.5" customHeight="1">
      <c r="A29" s="101" t="s">
        <v>35</v>
      </c>
      <c r="B29" s="364" t="s">
        <v>36</v>
      </c>
      <c r="C29" s="365"/>
      <c r="D29" s="366"/>
      <c r="E29" s="7" t="s">
        <v>30</v>
      </c>
      <c r="F29" s="7"/>
      <c r="G29" s="7">
        <f>G21+G22+G23-G24+G28</f>
        <v>53007</v>
      </c>
      <c r="H29" s="7">
        <f aca="true" t="shared" si="0" ref="H29:M29">H21+H22+H23-H24+H28</f>
        <v>97800</v>
      </c>
      <c r="I29" s="7"/>
      <c r="J29" s="7">
        <f>J21+J22+J23-J24+J28</f>
        <v>14895</v>
      </c>
      <c r="K29" s="7">
        <f t="shared" si="0"/>
        <v>29335</v>
      </c>
      <c r="L29" s="7"/>
      <c r="M29" s="7">
        <f t="shared" si="0"/>
        <v>13482</v>
      </c>
      <c r="N29" s="4" t="s">
        <v>30</v>
      </c>
      <c r="O29" s="157"/>
      <c r="P29" s="7" t="s">
        <v>30</v>
      </c>
      <c r="Q29" s="7" t="s">
        <v>30</v>
      </c>
      <c r="R29" s="7">
        <f>SUM(G29:M29)</f>
        <v>208519</v>
      </c>
    </row>
    <row r="30" spans="1:18" ht="30" customHeight="1">
      <c r="A30" s="101" t="s">
        <v>37</v>
      </c>
      <c r="B30" s="373" t="s">
        <v>38</v>
      </c>
      <c r="C30" s="374"/>
      <c r="D30" s="366"/>
      <c r="E30" s="7" t="s">
        <v>30</v>
      </c>
      <c r="F30" s="7"/>
      <c r="G30" s="7"/>
      <c r="H30" s="7"/>
      <c r="I30" s="140"/>
      <c r="J30" s="7"/>
      <c r="K30" s="7"/>
      <c r="L30" s="140"/>
      <c r="M30" s="7"/>
      <c r="N30" s="4" t="s">
        <v>30</v>
      </c>
      <c r="O30" s="7"/>
      <c r="P30" s="7"/>
      <c r="Q30" s="7"/>
      <c r="R30" s="7"/>
    </row>
    <row r="31" spans="1:18" ht="39.75" customHeight="1">
      <c r="A31" s="135" t="s">
        <v>39</v>
      </c>
      <c r="B31" s="136"/>
      <c r="C31" s="328" t="s">
        <v>304</v>
      </c>
      <c r="D31" s="367"/>
      <c r="E31" s="9" t="s">
        <v>30</v>
      </c>
      <c r="F31" s="9"/>
      <c r="G31" s="9"/>
      <c r="H31" s="9"/>
      <c r="I31" s="141"/>
      <c r="J31" s="9"/>
      <c r="K31" s="9"/>
      <c r="L31" s="141"/>
      <c r="M31" s="9"/>
      <c r="N31" s="4" t="s">
        <v>30</v>
      </c>
      <c r="O31" s="9"/>
      <c r="P31" s="9"/>
      <c r="Q31" s="9"/>
      <c r="R31" s="9"/>
    </row>
    <row r="32" spans="1:18" ht="29.25" customHeight="1">
      <c r="A32" s="135" t="s">
        <v>40</v>
      </c>
      <c r="B32" s="136"/>
      <c r="C32" s="328" t="s">
        <v>305</v>
      </c>
      <c r="D32" s="367"/>
      <c r="E32" s="18" t="s">
        <v>30</v>
      </c>
      <c r="F32" s="18"/>
      <c r="G32" s="18"/>
      <c r="H32" s="18"/>
      <c r="I32" s="97"/>
      <c r="J32" s="18"/>
      <c r="K32" s="18"/>
      <c r="L32" s="97"/>
      <c r="M32" s="18"/>
      <c r="N32" s="4" t="s">
        <v>30</v>
      </c>
      <c r="O32" s="18"/>
      <c r="P32" s="18"/>
      <c r="Q32" s="18"/>
      <c r="R32" s="18"/>
    </row>
    <row r="33" spans="1:18" ht="39.75" customHeight="1">
      <c r="A33" s="135" t="s">
        <v>41</v>
      </c>
      <c r="B33" s="136"/>
      <c r="C33" s="328" t="s">
        <v>306</v>
      </c>
      <c r="D33" s="367"/>
      <c r="E33" s="9" t="s">
        <v>30</v>
      </c>
      <c r="F33" s="9"/>
      <c r="G33" s="9"/>
      <c r="H33" s="9"/>
      <c r="I33" s="141"/>
      <c r="J33" s="9"/>
      <c r="K33" s="9"/>
      <c r="L33" s="141"/>
      <c r="M33" s="9"/>
      <c r="N33" s="4" t="s">
        <v>30</v>
      </c>
      <c r="O33" s="9"/>
      <c r="P33" s="9"/>
      <c r="Q33" s="9"/>
      <c r="R33" s="9"/>
    </row>
    <row r="34" spans="1:18" ht="45.75" customHeight="1">
      <c r="A34" s="135" t="s">
        <v>42</v>
      </c>
      <c r="B34" s="136"/>
      <c r="C34" s="328" t="s">
        <v>307</v>
      </c>
      <c r="D34" s="367"/>
      <c r="E34" s="9" t="s">
        <v>30</v>
      </c>
      <c r="F34" s="9"/>
      <c r="G34" s="9"/>
      <c r="H34" s="9"/>
      <c r="I34" s="141"/>
      <c r="J34" s="9"/>
      <c r="K34" s="9"/>
      <c r="L34" s="141"/>
      <c r="M34" s="9"/>
      <c r="N34" s="4" t="s">
        <v>30</v>
      </c>
      <c r="O34" s="9"/>
      <c r="P34" s="9"/>
      <c r="Q34" s="9"/>
      <c r="R34" s="9"/>
    </row>
    <row r="35" spans="1:18" ht="12.75">
      <c r="A35" s="137" t="s">
        <v>308</v>
      </c>
      <c r="B35" s="138"/>
      <c r="C35" s="104"/>
      <c r="D35" s="139" t="s">
        <v>296</v>
      </c>
      <c r="E35" s="4" t="s">
        <v>30</v>
      </c>
      <c r="F35" s="9"/>
      <c r="G35" s="9"/>
      <c r="H35" s="9"/>
      <c r="I35" s="141"/>
      <c r="J35" s="9"/>
      <c r="K35" s="9"/>
      <c r="L35" s="141"/>
      <c r="M35" s="9"/>
      <c r="N35" s="4" t="s">
        <v>30</v>
      </c>
      <c r="O35" s="9"/>
      <c r="P35" s="9"/>
      <c r="Q35" s="9"/>
      <c r="R35" s="9"/>
    </row>
    <row r="36" spans="1:18" ht="12.75">
      <c r="A36" s="137" t="s">
        <v>309</v>
      </c>
      <c r="B36" s="138"/>
      <c r="C36" s="104"/>
      <c r="D36" s="139" t="s">
        <v>297</v>
      </c>
      <c r="E36" s="4" t="s">
        <v>30</v>
      </c>
      <c r="F36" s="9"/>
      <c r="G36" s="9"/>
      <c r="H36" s="9"/>
      <c r="I36" s="141"/>
      <c r="J36" s="9"/>
      <c r="K36" s="9"/>
      <c r="L36" s="141"/>
      <c r="M36" s="9"/>
      <c r="N36" s="4" t="s">
        <v>30</v>
      </c>
      <c r="O36" s="9"/>
      <c r="P36" s="9"/>
      <c r="Q36" s="9"/>
      <c r="R36" s="9"/>
    </row>
    <row r="37" spans="1:18" ht="12.75">
      <c r="A37" s="137" t="s">
        <v>310</v>
      </c>
      <c r="B37" s="138"/>
      <c r="C37" s="104"/>
      <c r="D37" s="139" t="s">
        <v>298</v>
      </c>
      <c r="E37" s="4" t="s">
        <v>30</v>
      </c>
      <c r="F37" s="9"/>
      <c r="G37" s="9"/>
      <c r="H37" s="9"/>
      <c r="I37" s="141"/>
      <c r="J37" s="9"/>
      <c r="K37" s="9"/>
      <c r="L37" s="141"/>
      <c r="M37" s="9"/>
      <c r="N37" s="4" t="s">
        <v>30</v>
      </c>
      <c r="O37" s="9"/>
      <c r="P37" s="9"/>
      <c r="Q37" s="9"/>
      <c r="R37" s="9"/>
    </row>
    <row r="38" spans="1:18" ht="15" customHeight="1">
      <c r="A38" s="135" t="s">
        <v>43</v>
      </c>
      <c r="B38" s="138"/>
      <c r="C38" s="371" t="s">
        <v>25</v>
      </c>
      <c r="D38" s="372"/>
      <c r="E38" s="9" t="s">
        <v>30</v>
      </c>
      <c r="F38" s="9"/>
      <c r="G38" s="9"/>
      <c r="H38" s="9"/>
      <c r="I38" s="141"/>
      <c r="J38" s="141"/>
      <c r="K38" s="141"/>
      <c r="L38" s="141"/>
      <c r="M38" s="9"/>
      <c r="N38" s="4" t="s">
        <v>30</v>
      </c>
      <c r="O38" s="9"/>
      <c r="P38" s="9"/>
      <c r="Q38" s="9"/>
      <c r="R38" s="9"/>
    </row>
    <row r="39" spans="1:18" ht="54.75" customHeight="1">
      <c r="A39" s="101" t="s">
        <v>44</v>
      </c>
      <c r="B39" s="375" t="s">
        <v>311</v>
      </c>
      <c r="C39" s="375"/>
      <c r="D39" s="375"/>
      <c r="E39" s="7" t="s">
        <v>30</v>
      </c>
      <c r="F39" s="7"/>
      <c r="G39" s="7"/>
      <c r="H39" s="7"/>
      <c r="I39" s="7"/>
      <c r="J39" s="7"/>
      <c r="K39" s="7"/>
      <c r="L39" s="7"/>
      <c r="M39" s="7"/>
      <c r="N39" s="8" t="s">
        <v>30</v>
      </c>
      <c r="O39" s="7"/>
      <c r="P39" s="7"/>
      <c r="Q39" s="7"/>
      <c r="R39" s="7"/>
    </row>
    <row r="40" spans="1:18" ht="30.75" customHeight="1">
      <c r="A40" s="101" t="s">
        <v>45</v>
      </c>
      <c r="B40" s="373" t="s">
        <v>46</v>
      </c>
      <c r="C40" s="374"/>
      <c r="D40" s="376"/>
      <c r="E40" s="7"/>
      <c r="F40" s="7" t="s">
        <v>30</v>
      </c>
      <c r="G40" s="7" t="s">
        <v>30</v>
      </c>
      <c r="H40" s="7" t="s">
        <v>30</v>
      </c>
      <c r="I40" s="7"/>
      <c r="J40" s="7" t="s">
        <v>30</v>
      </c>
      <c r="K40" s="7" t="s">
        <v>30</v>
      </c>
      <c r="L40" s="7"/>
      <c r="M40" s="7" t="s">
        <v>30</v>
      </c>
      <c r="N40" s="7"/>
      <c r="O40" s="7" t="s">
        <v>30</v>
      </c>
      <c r="P40" s="7" t="s">
        <v>30</v>
      </c>
      <c r="Q40" s="7" t="s">
        <v>30</v>
      </c>
      <c r="R40" s="7"/>
    </row>
    <row r="41" spans="1:18" ht="45" customHeight="1">
      <c r="A41" s="135" t="s">
        <v>47</v>
      </c>
      <c r="B41" s="333" t="s">
        <v>312</v>
      </c>
      <c r="C41" s="377"/>
      <c r="D41" s="37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39.75" customHeight="1">
      <c r="A42" s="135" t="s">
        <v>49</v>
      </c>
      <c r="B42" s="136"/>
      <c r="C42" s="328" t="s">
        <v>48</v>
      </c>
      <c r="D42" s="367"/>
      <c r="E42" s="9"/>
      <c r="F42" s="9" t="s">
        <v>30</v>
      </c>
      <c r="G42" s="9" t="s">
        <v>30</v>
      </c>
      <c r="H42" s="9" t="s">
        <v>30</v>
      </c>
      <c r="I42" s="9"/>
      <c r="J42" s="9" t="s">
        <v>30</v>
      </c>
      <c r="K42" s="9" t="s">
        <v>30</v>
      </c>
      <c r="L42" s="9"/>
      <c r="M42" s="9" t="s">
        <v>30</v>
      </c>
      <c r="N42" s="9"/>
      <c r="O42" s="9" t="s">
        <v>30</v>
      </c>
      <c r="P42" s="9" t="s">
        <v>30</v>
      </c>
      <c r="Q42" s="9" t="s">
        <v>30</v>
      </c>
      <c r="R42" s="9"/>
    </row>
    <row r="43" spans="1:18" ht="45" customHeight="1">
      <c r="A43" s="135" t="s">
        <v>50</v>
      </c>
      <c r="B43" s="133"/>
      <c r="C43" s="328" t="s">
        <v>313</v>
      </c>
      <c r="D43" s="367"/>
      <c r="E43" s="4"/>
      <c r="F43" s="4" t="s">
        <v>30</v>
      </c>
      <c r="G43" s="4" t="s">
        <v>30</v>
      </c>
      <c r="H43" s="4" t="s">
        <v>30</v>
      </c>
      <c r="I43" s="4"/>
      <c r="J43" s="4" t="s">
        <v>30</v>
      </c>
      <c r="K43" s="4" t="s">
        <v>30</v>
      </c>
      <c r="L43" s="4"/>
      <c r="M43" s="4" t="s">
        <v>30</v>
      </c>
      <c r="N43" s="4"/>
      <c r="O43" s="4" t="s">
        <v>30</v>
      </c>
      <c r="P43" s="4" t="s">
        <v>30</v>
      </c>
      <c r="Q43" s="4" t="s">
        <v>30</v>
      </c>
      <c r="R43" s="4"/>
    </row>
    <row r="44" spans="1:18" ht="12.75">
      <c r="A44" s="137" t="s">
        <v>314</v>
      </c>
      <c r="B44" s="142"/>
      <c r="C44" s="104"/>
      <c r="D44" s="139" t="s">
        <v>296</v>
      </c>
      <c r="E44" s="4"/>
      <c r="F44" s="4" t="s">
        <v>30</v>
      </c>
      <c r="G44" s="4" t="s">
        <v>30</v>
      </c>
      <c r="H44" s="4" t="s">
        <v>30</v>
      </c>
      <c r="I44" s="4"/>
      <c r="J44" s="4" t="s">
        <v>30</v>
      </c>
      <c r="K44" s="4" t="s">
        <v>30</v>
      </c>
      <c r="L44" s="4"/>
      <c r="M44" s="4" t="s">
        <v>30</v>
      </c>
      <c r="N44" s="4"/>
      <c r="O44" s="4" t="s">
        <v>30</v>
      </c>
      <c r="P44" s="4" t="s">
        <v>30</v>
      </c>
      <c r="Q44" s="4" t="s">
        <v>30</v>
      </c>
      <c r="R44" s="4"/>
    </row>
    <row r="45" spans="1:18" ht="12.75">
      <c r="A45" s="137" t="s">
        <v>315</v>
      </c>
      <c r="B45" s="142"/>
      <c r="C45" s="104"/>
      <c r="D45" s="139" t="s">
        <v>297</v>
      </c>
      <c r="E45" s="4"/>
      <c r="F45" s="4" t="s">
        <v>30</v>
      </c>
      <c r="G45" s="4" t="s">
        <v>30</v>
      </c>
      <c r="H45" s="4" t="s">
        <v>30</v>
      </c>
      <c r="I45" s="4"/>
      <c r="J45" s="4" t="s">
        <v>30</v>
      </c>
      <c r="K45" s="4" t="s">
        <v>30</v>
      </c>
      <c r="L45" s="4"/>
      <c r="M45" s="4" t="s">
        <v>30</v>
      </c>
      <c r="N45" s="4"/>
      <c r="O45" s="4" t="s">
        <v>30</v>
      </c>
      <c r="P45" s="4" t="s">
        <v>30</v>
      </c>
      <c r="Q45" s="4" t="s">
        <v>30</v>
      </c>
      <c r="R45" s="4"/>
    </row>
    <row r="46" spans="1:18" ht="12.75">
      <c r="A46" s="137" t="s">
        <v>316</v>
      </c>
      <c r="B46" s="142"/>
      <c r="C46" s="104"/>
      <c r="D46" s="139" t="s">
        <v>298</v>
      </c>
      <c r="E46" s="4"/>
      <c r="F46" s="4" t="s">
        <v>30</v>
      </c>
      <c r="G46" s="4" t="s">
        <v>30</v>
      </c>
      <c r="H46" s="4" t="s">
        <v>30</v>
      </c>
      <c r="I46" s="4"/>
      <c r="J46" s="4" t="s">
        <v>30</v>
      </c>
      <c r="K46" s="4" t="s">
        <v>30</v>
      </c>
      <c r="L46" s="4"/>
      <c r="M46" s="4" t="s">
        <v>30</v>
      </c>
      <c r="N46" s="4"/>
      <c r="O46" s="4" t="s">
        <v>30</v>
      </c>
      <c r="P46" s="4" t="s">
        <v>30</v>
      </c>
      <c r="Q46" s="4" t="s">
        <v>30</v>
      </c>
      <c r="R46" s="4"/>
    </row>
    <row r="47" spans="1:18" ht="15" customHeight="1">
      <c r="A47" s="135" t="s">
        <v>51</v>
      </c>
      <c r="B47" s="138"/>
      <c r="C47" s="371" t="s">
        <v>25</v>
      </c>
      <c r="D47" s="372"/>
      <c r="E47" s="9"/>
      <c r="F47" s="9" t="s">
        <v>30</v>
      </c>
      <c r="G47" s="9" t="s">
        <v>30</v>
      </c>
      <c r="H47" s="9" t="s">
        <v>30</v>
      </c>
      <c r="I47" s="9"/>
      <c r="J47" s="9" t="s">
        <v>30</v>
      </c>
      <c r="K47" s="9" t="s">
        <v>30</v>
      </c>
      <c r="L47" s="9"/>
      <c r="M47" s="9" t="s">
        <v>30</v>
      </c>
      <c r="N47" s="9"/>
      <c r="O47" s="9" t="s">
        <v>30</v>
      </c>
      <c r="P47" s="9" t="s">
        <v>30</v>
      </c>
      <c r="Q47" s="9" t="s">
        <v>30</v>
      </c>
      <c r="R47" s="9"/>
    </row>
    <row r="48" spans="1:18" ht="41.25" customHeight="1">
      <c r="A48" s="101" t="s">
        <v>52</v>
      </c>
      <c r="B48" s="364" t="s">
        <v>425</v>
      </c>
      <c r="C48" s="365"/>
      <c r="D48" s="366"/>
      <c r="E48" s="8"/>
      <c r="F48" s="8" t="s">
        <v>30</v>
      </c>
      <c r="G48" s="8" t="s">
        <v>30</v>
      </c>
      <c r="H48" s="8" t="s">
        <v>30</v>
      </c>
      <c r="I48" s="8"/>
      <c r="J48" s="8" t="s">
        <v>30</v>
      </c>
      <c r="K48" s="8" t="s">
        <v>30</v>
      </c>
      <c r="L48" s="8"/>
      <c r="M48" s="8" t="s">
        <v>30</v>
      </c>
      <c r="N48" s="8"/>
      <c r="O48" s="8" t="s">
        <v>30</v>
      </c>
      <c r="P48" s="8" t="s">
        <v>30</v>
      </c>
      <c r="Q48" s="8" t="s">
        <v>30</v>
      </c>
      <c r="R48" s="8"/>
    </row>
    <row r="49" spans="1:18" ht="54.75" customHeight="1">
      <c r="A49" s="101" t="s">
        <v>53</v>
      </c>
      <c r="B49" s="375" t="s">
        <v>426</v>
      </c>
      <c r="C49" s="375"/>
      <c r="D49" s="375"/>
      <c r="E49" s="7"/>
      <c r="F49" s="7"/>
      <c r="G49" s="7">
        <f>G20-G29-G39</f>
        <v>102196</v>
      </c>
      <c r="H49" s="7">
        <f>H20-H29-H39</f>
        <v>0</v>
      </c>
      <c r="I49" s="7"/>
      <c r="J49" s="7">
        <f>J20-J29-J39</f>
        <v>1304</v>
      </c>
      <c r="K49" s="7">
        <f>K20-K29-K39</f>
        <v>0</v>
      </c>
      <c r="L49" s="7"/>
      <c r="M49" s="7">
        <f>M20-M29-M39</f>
        <v>39</v>
      </c>
      <c r="N49" s="157"/>
      <c r="O49" s="157"/>
      <c r="P49" s="157"/>
      <c r="Q49" s="157"/>
      <c r="R49" s="7">
        <f>SUM(G49:M49)</f>
        <v>103539</v>
      </c>
    </row>
    <row r="50" spans="1:18" ht="54.75" customHeight="1">
      <c r="A50" s="101" t="s">
        <v>317</v>
      </c>
      <c r="B50" s="375" t="s">
        <v>427</v>
      </c>
      <c r="C50" s="375"/>
      <c r="D50" s="375"/>
      <c r="E50" s="7"/>
      <c r="F50" s="7"/>
      <c r="G50" s="7">
        <f>G11-G21-G30</f>
        <v>107954</v>
      </c>
      <c r="H50" s="7">
        <f>H11-H21-H30</f>
        <v>0</v>
      </c>
      <c r="I50" s="7"/>
      <c r="J50" s="7">
        <f>J11-J21-J30</f>
        <v>1527</v>
      </c>
      <c r="K50" s="7">
        <f>K11-K21-K30</f>
        <v>3431</v>
      </c>
      <c r="L50" s="7"/>
      <c r="M50" s="7">
        <f>M11-M21-M30</f>
        <v>514</v>
      </c>
      <c r="N50" s="157"/>
      <c r="O50" s="157"/>
      <c r="P50" s="7"/>
      <c r="Q50" s="7"/>
      <c r="R50" s="7">
        <f>SUM(G50:M50)</f>
        <v>113426</v>
      </c>
    </row>
    <row r="51" spans="1:18" ht="12.75">
      <c r="A51" s="62" t="s">
        <v>318</v>
      </c>
      <c r="B51" s="62"/>
      <c r="C51" s="62"/>
      <c r="D51" s="62"/>
      <c r="E51" s="62"/>
      <c r="F51" s="62"/>
      <c r="G51" s="62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</row>
    <row r="52" spans="1:18" ht="12.75">
      <c r="A52" s="62" t="s">
        <v>319</v>
      </c>
      <c r="B52" s="62"/>
      <c r="C52" s="62"/>
      <c r="D52" s="62"/>
      <c r="E52" s="62"/>
      <c r="F52" s="62"/>
      <c r="G52" s="62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</row>
  </sheetData>
  <sheetProtection/>
  <mergeCells count="43">
    <mergeCell ref="B39:D39"/>
    <mergeCell ref="B40:D40"/>
    <mergeCell ref="B41:D41"/>
    <mergeCell ref="C42:D42"/>
    <mergeCell ref="B50:D50"/>
    <mergeCell ref="C43:D43"/>
    <mergeCell ref="C47:D47"/>
    <mergeCell ref="B48:D48"/>
    <mergeCell ref="B49:D49"/>
    <mergeCell ref="C28:D28"/>
    <mergeCell ref="B29:D29"/>
    <mergeCell ref="B30:D30"/>
    <mergeCell ref="C31:D31"/>
    <mergeCell ref="C32:D32"/>
    <mergeCell ref="C33:D33"/>
    <mergeCell ref="C34:D34"/>
    <mergeCell ref="C38:D38"/>
    <mergeCell ref="C12:D12"/>
    <mergeCell ref="B15:D15"/>
    <mergeCell ref="C19:D19"/>
    <mergeCell ref="B20:D20"/>
    <mergeCell ref="B21:D21"/>
    <mergeCell ref="C22:D22"/>
    <mergeCell ref="C23:D23"/>
    <mergeCell ref="C24:D24"/>
    <mergeCell ref="Q8:Q9"/>
    <mergeCell ref="R8:R9"/>
    <mergeCell ref="B10:D10"/>
    <mergeCell ref="B11:D11"/>
    <mergeCell ref="L8:L9"/>
    <mergeCell ref="M8:M9"/>
    <mergeCell ref="N8:O8"/>
    <mergeCell ref="P8:P9"/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K8:K9"/>
  </mergeCells>
  <printOptions/>
  <pageMargins left="1.7716535433070868" right="0.1968503937007874" top="0.7874015748031497" bottom="0.1968503937007874" header="0" footer="0"/>
  <pageSetup horizontalDpi="600" verticalDpi="600" orientation="landscape" paperSize="9" scale="67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6">
      <selection activeCell="F22" sqref="F22"/>
    </sheetView>
  </sheetViews>
  <sheetFormatPr defaultColWidth="9.140625" defaultRowHeight="12.75"/>
  <cols>
    <col min="1" max="1" width="6.421875" style="2" bestFit="1" customWidth="1"/>
    <col min="2" max="2" width="30.57421875" style="2" bestFit="1" customWidth="1"/>
    <col min="3" max="3" width="13.421875" style="2" customWidth="1"/>
    <col min="4" max="4" width="10.421875" style="2" customWidth="1"/>
    <col min="5" max="5" width="15.28125" style="2" customWidth="1"/>
    <col min="6" max="6" width="15.421875" style="2" customWidth="1"/>
    <col min="7" max="7" width="9.140625" style="2" customWidth="1"/>
    <col min="8" max="8" width="12.140625" style="2" bestFit="1" customWidth="1"/>
    <col min="9" max="9" width="11.421875" style="2" customWidth="1"/>
    <col min="10" max="11" width="9.140625" style="2" customWidth="1"/>
    <col min="12" max="12" width="10.00390625" style="2" bestFit="1" customWidth="1"/>
    <col min="13" max="16384" width="9.140625" style="2" customWidth="1"/>
  </cols>
  <sheetData>
    <row r="1" spans="1:10" ht="14.25" customHeight="1">
      <c r="A1" s="379" t="s">
        <v>469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2.75">
      <c r="A2" s="127"/>
      <c r="B2" s="127"/>
      <c r="C2" s="381"/>
      <c r="D2" s="381"/>
      <c r="E2" s="381"/>
      <c r="F2" s="381"/>
      <c r="G2" s="381"/>
      <c r="H2" s="127"/>
      <c r="I2" s="127" t="s">
        <v>509</v>
      </c>
      <c r="J2" s="127"/>
    </row>
    <row r="3" spans="1:10" ht="10.5" customHeight="1">
      <c r="A3" s="127"/>
      <c r="B3" s="127"/>
      <c r="C3" s="222"/>
      <c r="D3" s="222"/>
      <c r="E3" s="222"/>
      <c r="F3" s="222"/>
      <c r="G3" s="222"/>
      <c r="H3" s="127"/>
      <c r="I3" s="127"/>
      <c r="J3" s="127"/>
    </row>
    <row r="4" spans="1:10" ht="17.25" customHeight="1">
      <c r="A4" s="304" t="s">
        <v>440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10" ht="12" customHeight="1">
      <c r="A5" s="223"/>
      <c r="B5" s="227"/>
      <c r="C5" s="227"/>
      <c r="D5" s="227"/>
      <c r="E5" s="227"/>
      <c r="F5" s="227"/>
      <c r="G5" s="227"/>
      <c r="H5" s="227"/>
      <c r="I5" s="227"/>
      <c r="J5" s="227"/>
    </row>
    <row r="6" spans="1:10" ht="18" customHeight="1">
      <c r="A6" s="381" t="s">
        <v>279</v>
      </c>
      <c r="B6" s="383"/>
      <c r="C6" s="383"/>
      <c r="D6" s="383"/>
      <c r="E6" s="383"/>
      <c r="F6" s="383"/>
      <c r="G6" s="383"/>
      <c r="H6" s="383"/>
      <c r="I6" s="383"/>
      <c r="J6" s="383"/>
    </row>
    <row r="7" spans="1:10" ht="12.75">
      <c r="A7" s="187"/>
      <c r="B7" s="187"/>
      <c r="C7" s="187"/>
      <c r="D7" s="187"/>
      <c r="E7" s="187"/>
      <c r="F7" s="187"/>
      <c r="G7" s="187"/>
      <c r="H7" s="187"/>
      <c r="I7" s="187"/>
      <c r="J7" s="244" t="s">
        <v>496</v>
      </c>
    </row>
    <row r="8" spans="1:10" ht="47.25" customHeight="1">
      <c r="A8" s="347" t="s">
        <v>54</v>
      </c>
      <c r="B8" s="349" t="s">
        <v>1</v>
      </c>
      <c r="C8" s="349" t="s">
        <v>55</v>
      </c>
      <c r="D8" s="349" t="s">
        <v>56</v>
      </c>
      <c r="E8" s="349" t="s">
        <v>57</v>
      </c>
      <c r="F8" s="349"/>
      <c r="G8" s="349" t="s">
        <v>58</v>
      </c>
      <c r="H8" s="349"/>
      <c r="I8" s="349" t="s">
        <v>59</v>
      </c>
      <c r="J8" s="349" t="s">
        <v>13</v>
      </c>
    </row>
    <row r="9" spans="1:10" ht="38.25">
      <c r="A9" s="348"/>
      <c r="B9" s="349"/>
      <c r="C9" s="349"/>
      <c r="D9" s="349"/>
      <c r="E9" s="9" t="s">
        <v>60</v>
      </c>
      <c r="F9" s="9" t="s">
        <v>61</v>
      </c>
      <c r="G9" s="9" t="s">
        <v>62</v>
      </c>
      <c r="H9" s="9" t="s">
        <v>63</v>
      </c>
      <c r="I9" s="349"/>
      <c r="J9" s="349"/>
    </row>
    <row r="10" spans="1:10" ht="12.75">
      <c r="A10" s="110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10">
        <v>8</v>
      </c>
      <c r="I10" s="109">
        <v>9</v>
      </c>
      <c r="J10" s="109">
        <v>10</v>
      </c>
    </row>
    <row r="11" spans="1:10" ht="25.5">
      <c r="A11" s="7" t="s">
        <v>17</v>
      </c>
      <c r="B11" s="189" t="s">
        <v>64</v>
      </c>
      <c r="C11" s="190"/>
      <c r="D11" s="195">
        <v>2400</v>
      </c>
      <c r="E11" s="190"/>
      <c r="F11" s="190"/>
      <c r="G11" s="190"/>
      <c r="H11" s="190"/>
      <c r="I11" s="190"/>
      <c r="J11" s="195">
        <f>D11</f>
        <v>2400</v>
      </c>
    </row>
    <row r="12" spans="1:10" ht="25.5">
      <c r="A12" s="9" t="s">
        <v>19</v>
      </c>
      <c r="B12" s="192" t="s">
        <v>428</v>
      </c>
      <c r="C12" s="190"/>
      <c r="D12" s="191">
        <f>D13+D14</f>
        <v>29626</v>
      </c>
      <c r="E12" s="190"/>
      <c r="F12" s="190"/>
      <c r="G12" s="190"/>
      <c r="H12" s="190"/>
      <c r="I12" s="190"/>
      <c r="J12" s="191">
        <f aca="true" t="shared" si="0" ref="J12:J21">D12</f>
        <v>29626</v>
      </c>
    </row>
    <row r="13" spans="1:10" ht="12.75">
      <c r="A13" s="9" t="s">
        <v>20</v>
      </c>
      <c r="B13" s="193" t="s">
        <v>280</v>
      </c>
      <c r="C13" s="190"/>
      <c r="D13" s="191">
        <v>29596</v>
      </c>
      <c r="E13" s="190"/>
      <c r="F13" s="190"/>
      <c r="G13" s="190"/>
      <c r="H13" s="190"/>
      <c r="I13" s="190"/>
      <c r="J13" s="191">
        <f t="shared" si="0"/>
        <v>29596</v>
      </c>
    </row>
    <row r="14" spans="1:10" ht="25.5">
      <c r="A14" s="9" t="s">
        <v>78</v>
      </c>
      <c r="B14" s="193" t="s">
        <v>281</v>
      </c>
      <c r="C14" s="190"/>
      <c r="D14" s="191">
        <v>30</v>
      </c>
      <c r="E14" s="190"/>
      <c r="F14" s="190"/>
      <c r="G14" s="190"/>
      <c r="H14" s="190"/>
      <c r="I14" s="190"/>
      <c r="J14" s="191">
        <f t="shared" si="0"/>
        <v>30</v>
      </c>
    </row>
    <row r="15" spans="1:10" ht="25.5">
      <c r="A15" s="9" t="s">
        <v>22</v>
      </c>
      <c r="B15" s="192" t="s">
        <v>65</v>
      </c>
      <c r="C15" s="190"/>
      <c r="D15" s="191">
        <f>D16+D17+D18+D19</f>
        <v>29315</v>
      </c>
      <c r="E15" s="190"/>
      <c r="F15" s="190"/>
      <c r="G15" s="190"/>
      <c r="H15" s="190"/>
      <c r="I15" s="190"/>
      <c r="J15" s="191">
        <f t="shared" si="0"/>
        <v>29315</v>
      </c>
    </row>
    <row r="16" spans="1:10" ht="12.75">
      <c r="A16" s="9" t="s">
        <v>23</v>
      </c>
      <c r="B16" s="193" t="s">
        <v>66</v>
      </c>
      <c r="C16" s="194"/>
      <c r="D16" s="195"/>
      <c r="E16" s="194"/>
      <c r="F16" s="194"/>
      <c r="G16" s="194"/>
      <c r="H16" s="194"/>
      <c r="I16" s="194"/>
      <c r="J16" s="191"/>
    </row>
    <row r="17" spans="1:10" ht="12.75">
      <c r="A17" s="9" t="s">
        <v>67</v>
      </c>
      <c r="B17" s="193" t="s">
        <v>68</v>
      </c>
      <c r="C17" s="194"/>
      <c r="D17" s="195"/>
      <c r="E17" s="194"/>
      <c r="F17" s="194"/>
      <c r="G17" s="194"/>
      <c r="H17" s="194"/>
      <c r="I17" s="194"/>
      <c r="J17" s="191"/>
    </row>
    <row r="18" spans="1:10" ht="12.75">
      <c r="A18" s="9" t="s">
        <v>69</v>
      </c>
      <c r="B18" s="193" t="s">
        <v>70</v>
      </c>
      <c r="C18" s="194"/>
      <c r="D18" s="191">
        <v>29315</v>
      </c>
      <c r="E18" s="194"/>
      <c r="F18" s="194"/>
      <c r="G18" s="194"/>
      <c r="H18" s="194"/>
      <c r="I18" s="194"/>
      <c r="J18" s="191">
        <f t="shared" si="0"/>
        <v>29315</v>
      </c>
    </row>
    <row r="19" spans="1:10" ht="12.75">
      <c r="A19" s="9" t="s">
        <v>71</v>
      </c>
      <c r="B19" s="193" t="s">
        <v>72</v>
      </c>
      <c r="C19" s="194"/>
      <c r="D19" s="195"/>
      <c r="E19" s="194"/>
      <c r="F19" s="194"/>
      <c r="G19" s="194"/>
      <c r="H19" s="194"/>
      <c r="I19" s="194"/>
      <c r="J19" s="195"/>
    </row>
    <row r="20" spans="1:10" ht="12.75">
      <c r="A20" s="9" t="s">
        <v>24</v>
      </c>
      <c r="B20" s="192" t="s">
        <v>25</v>
      </c>
      <c r="C20" s="113"/>
      <c r="D20" s="113"/>
      <c r="E20" s="113"/>
      <c r="F20" s="113"/>
      <c r="G20" s="113"/>
      <c r="H20" s="113"/>
      <c r="I20" s="113"/>
      <c r="J20" s="195"/>
    </row>
    <row r="21" spans="1:10" ht="24" customHeight="1">
      <c r="A21" s="7" t="s">
        <v>26</v>
      </c>
      <c r="B21" s="196" t="s">
        <v>282</v>
      </c>
      <c r="C21" s="197"/>
      <c r="D21" s="216">
        <f>D11+D12-D15</f>
        <v>2711</v>
      </c>
      <c r="E21" s="113"/>
      <c r="F21" s="113"/>
      <c r="G21" s="113"/>
      <c r="H21" s="113"/>
      <c r="I21" s="113"/>
      <c r="J21" s="195">
        <f t="shared" si="0"/>
        <v>2711</v>
      </c>
    </row>
    <row r="22" spans="1:10" ht="25.5">
      <c r="A22" s="9" t="s">
        <v>28</v>
      </c>
      <c r="B22" s="198" t="s">
        <v>73</v>
      </c>
      <c r="C22" s="113"/>
      <c r="D22" s="113"/>
      <c r="E22" s="113"/>
      <c r="F22" s="113"/>
      <c r="G22" s="113"/>
      <c r="H22" s="113"/>
      <c r="I22" s="113"/>
      <c r="J22" s="113"/>
    </row>
    <row r="23" spans="1:10" ht="38.25">
      <c r="A23" s="9" t="s">
        <v>31</v>
      </c>
      <c r="B23" s="198" t="s">
        <v>283</v>
      </c>
      <c r="C23" s="113"/>
      <c r="D23" s="113"/>
      <c r="E23" s="113"/>
      <c r="F23" s="113"/>
      <c r="G23" s="113"/>
      <c r="H23" s="113"/>
      <c r="I23" s="113"/>
      <c r="J23" s="113"/>
    </row>
    <row r="24" spans="1:10" ht="25.5">
      <c r="A24" s="9" t="s">
        <v>32</v>
      </c>
      <c r="B24" s="199" t="s">
        <v>429</v>
      </c>
      <c r="C24" s="113"/>
      <c r="D24" s="113"/>
      <c r="E24" s="113"/>
      <c r="F24" s="113"/>
      <c r="G24" s="113"/>
      <c r="H24" s="113"/>
      <c r="I24" s="113"/>
      <c r="J24" s="113"/>
    </row>
    <row r="25" spans="1:10" ht="25.5">
      <c r="A25" s="9" t="s">
        <v>33</v>
      </c>
      <c r="B25" s="199" t="s">
        <v>430</v>
      </c>
      <c r="C25" s="113"/>
      <c r="D25" s="113"/>
      <c r="E25" s="113"/>
      <c r="F25" s="113"/>
      <c r="G25" s="113"/>
      <c r="H25" s="113"/>
      <c r="I25" s="113"/>
      <c r="J25" s="113"/>
    </row>
    <row r="26" spans="1:10" ht="51">
      <c r="A26" s="9" t="s">
        <v>34</v>
      </c>
      <c r="B26" s="199" t="s">
        <v>284</v>
      </c>
      <c r="C26" s="113"/>
      <c r="D26" s="113"/>
      <c r="E26" s="113"/>
      <c r="F26" s="113"/>
      <c r="G26" s="113"/>
      <c r="H26" s="113"/>
      <c r="I26" s="113"/>
      <c r="J26" s="113"/>
    </row>
    <row r="27" spans="1:10" ht="12.75">
      <c r="A27" s="9" t="s">
        <v>285</v>
      </c>
      <c r="B27" s="200" t="s">
        <v>66</v>
      </c>
      <c r="C27" s="113"/>
      <c r="D27" s="113"/>
      <c r="E27" s="113"/>
      <c r="F27" s="113"/>
      <c r="G27" s="113"/>
      <c r="H27" s="113"/>
      <c r="I27" s="113"/>
      <c r="J27" s="113"/>
    </row>
    <row r="28" spans="1:10" ht="12.75">
      <c r="A28" s="9" t="s">
        <v>286</v>
      </c>
      <c r="B28" s="200" t="s">
        <v>68</v>
      </c>
      <c r="C28" s="113"/>
      <c r="D28" s="113"/>
      <c r="E28" s="113"/>
      <c r="F28" s="113"/>
      <c r="G28" s="113"/>
      <c r="H28" s="113"/>
      <c r="I28" s="113"/>
      <c r="J28" s="113"/>
    </row>
    <row r="29" spans="1:10" ht="12.75">
      <c r="A29" s="9" t="s">
        <v>287</v>
      </c>
      <c r="B29" s="200" t="s">
        <v>70</v>
      </c>
      <c r="C29" s="113"/>
      <c r="D29" s="113"/>
      <c r="E29" s="113"/>
      <c r="F29" s="113"/>
      <c r="G29" s="113"/>
      <c r="H29" s="113"/>
      <c r="I29" s="113"/>
      <c r="J29" s="113"/>
    </row>
    <row r="30" spans="1:10" ht="12.75">
      <c r="A30" s="9" t="s">
        <v>288</v>
      </c>
      <c r="B30" s="200" t="s">
        <v>72</v>
      </c>
      <c r="C30" s="113"/>
      <c r="D30" s="113"/>
      <c r="E30" s="113"/>
      <c r="F30" s="113"/>
      <c r="G30" s="113"/>
      <c r="H30" s="113"/>
      <c r="I30" s="113"/>
      <c r="J30" s="113"/>
    </row>
    <row r="31" spans="1:10" ht="12.75">
      <c r="A31" s="9" t="s">
        <v>35</v>
      </c>
      <c r="B31" s="199" t="s">
        <v>74</v>
      </c>
      <c r="C31" s="113"/>
      <c r="D31" s="113"/>
      <c r="E31" s="113"/>
      <c r="F31" s="113"/>
      <c r="G31" s="113"/>
      <c r="H31" s="113"/>
      <c r="I31" s="113"/>
      <c r="J31" s="113"/>
    </row>
    <row r="32" spans="1:10" ht="27.75" customHeight="1">
      <c r="A32" s="7" t="s">
        <v>37</v>
      </c>
      <c r="B32" s="201" t="s">
        <v>431</v>
      </c>
      <c r="C32" s="113"/>
      <c r="D32" s="113"/>
      <c r="E32" s="113"/>
      <c r="F32" s="113"/>
      <c r="G32" s="113"/>
      <c r="H32" s="113"/>
      <c r="I32" s="113"/>
      <c r="J32" s="113"/>
    </row>
    <row r="33" spans="1:10" ht="25.5">
      <c r="A33" s="7" t="s">
        <v>39</v>
      </c>
      <c r="B33" s="201" t="s">
        <v>432</v>
      </c>
      <c r="C33" s="113"/>
      <c r="D33" s="216">
        <f>D21-D32</f>
        <v>2711</v>
      </c>
      <c r="E33" s="113"/>
      <c r="F33" s="113"/>
      <c r="G33" s="113"/>
      <c r="H33" s="113"/>
      <c r="I33" s="113"/>
      <c r="J33" s="195">
        <f>D33</f>
        <v>2711</v>
      </c>
    </row>
    <row r="34" spans="1:10" ht="25.5">
      <c r="A34" s="7" t="s">
        <v>40</v>
      </c>
      <c r="B34" s="201" t="s">
        <v>75</v>
      </c>
      <c r="C34" s="113"/>
      <c r="D34" s="216">
        <f>D11-D22</f>
        <v>2400</v>
      </c>
      <c r="E34" s="113"/>
      <c r="F34" s="113"/>
      <c r="G34" s="113"/>
      <c r="H34" s="113"/>
      <c r="I34" s="113"/>
      <c r="J34" s="195">
        <f>D34</f>
        <v>2400</v>
      </c>
    </row>
    <row r="35" spans="1:10" ht="15" customHeight="1">
      <c r="A35" s="184"/>
      <c r="B35" s="184"/>
      <c r="C35" s="187"/>
      <c r="D35" s="187"/>
      <c r="E35" s="127" t="s">
        <v>289</v>
      </c>
      <c r="F35" s="187"/>
      <c r="G35" s="187"/>
      <c r="H35" s="187"/>
      <c r="I35" s="187"/>
      <c r="J35" s="187"/>
    </row>
    <row r="36" spans="1:10" ht="12.75" customHeight="1">
      <c r="A36" s="382" t="s">
        <v>290</v>
      </c>
      <c r="B36" s="382"/>
      <c r="C36" s="382"/>
      <c r="D36" s="382"/>
      <c r="E36" s="382"/>
      <c r="F36" s="382"/>
      <c r="G36" s="382"/>
      <c r="H36" s="187"/>
      <c r="I36" s="187"/>
      <c r="J36" s="187"/>
    </row>
    <row r="37" spans="1:10" ht="12.75">
      <c r="A37" s="187"/>
      <c r="B37" s="187"/>
      <c r="C37" s="187"/>
      <c r="D37" s="187"/>
      <c r="E37" s="187"/>
      <c r="F37" s="187"/>
      <c r="G37" s="187"/>
      <c r="H37" s="187"/>
      <c r="I37" s="187"/>
      <c r="J37" s="187"/>
    </row>
  </sheetData>
  <sheetProtection/>
  <mergeCells count="13">
    <mergeCell ref="A36:G36"/>
    <mergeCell ref="A6:J6"/>
    <mergeCell ref="A8:A9"/>
    <mergeCell ref="B8:B9"/>
    <mergeCell ref="C8:C9"/>
    <mergeCell ref="D8:D9"/>
    <mergeCell ref="E8:F8"/>
    <mergeCell ref="G8:H8"/>
    <mergeCell ref="I8:I9"/>
    <mergeCell ref="J8:J9"/>
    <mergeCell ref="A1:J1"/>
    <mergeCell ref="A4:J4"/>
    <mergeCell ref="C2:G2"/>
  </mergeCells>
  <printOptions/>
  <pageMargins left="1.7716535433070868" right="0.3937007874015748" top="0.984251968503937" bottom="0.1968503937007874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1.8515625" style="158" customWidth="1"/>
    <col min="2" max="2" width="1.8515625" style="158" customWidth="1"/>
    <col min="3" max="3" width="34.8515625" style="158" customWidth="1"/>
    <col min="4" max="5" width="8.8515625" style="158" customWidth="1"/>
    <col min="6" max="6" width="12.8515625" style="158" customWidth="1"/>
    <col min="7" max="7" width="7.140625" style="158" customWidth="1"/>
    <col min="8" max="8" width="8.8515625" style="158" customWidth="1"/>
    <col min="9" max="9" width="12.8515625" style="158" customWidth="1"/>
    <col min="10" max="16384" width="9.140625" style="158" customWidth="1"/>
  </cols>
  <sheetData>
    <row r="1" spans="1:9" ht="13.5" customHeight="1">
      <c r="A1" s="391" t="s">
        <v>472</v>
      </c>
      <c r="B1" s="391"/>
      <c r="C1" s="391"/>
      <c r="D1" s="391"/>
      <c r="E1" s="391"/>
      <c r="F1" s="391"/>
      <c r="G1" s="391"/>
      <c r="H1" s="391"/>
      <c r="I1" s="391"/>
    </row>
    <row r="2" spans="1:9" ht="12.75" customHeight="1">
      <c r="A2" s="215"/>
      <c r="B2" s="231"/>
      <c r="C2" s="231"/>
      <c r="D2" s="231"/>
      <c r="E2" s="399" t="s">
        <v>444</v>
      </c>
      <c r="F2" s="400"/>
      <c r="G2" s="231"/>
      <c r="H2" s="231"/>
      <c r="I2" s="231"/>
    </row>
    <row r="3" spans="1:9" ht="12.75" customHeight="1">
      <c r="A3" s="215"/>
      <c r="B3" s="231"/>
      <c r="C3" s="231"/>
      <c r="D3" s="231"/>
      <c r="E3" s="233"/>
      <c r="F3" s="234"/>
      <c r="G3" s="231"/>
      <c r="H3" s="231"/>
      <c r="I3" s="231"/>
    </row>
    <row r="4" spans="1:9" ht="28.5" customHeight="1">
      <c r="A4" s="392" t="s">
        <v>445</v>
      </c>
      <c r="B4" s="398"/>
      <c r="C4" s="398"/>
      <c r="D4" s="398"/>
      <c r="E4" s="398"/>
      <c r="F4" s="398"/>
      <c r="G4" s="398"/>
      <c r="H4" s="398"/>
      <c r="I4" s="398"/>
    </row>
    <row r="5" spans="1:9" ht="12" customHeight="1">
      <c r="A5" s="213"/>
      <c r="B5" s="232"/>
      <c r="C5" s="232"/>
      <c r="D5" s="232"/>
      <c r="E5" s="232"/>
      <c r="F5" s="232"/>
      <c r="G5" s="232"/>
      <c r="H5" s="232"/>
      <c r="I5" s="232"/>
    </row>
    <row r="6" spans="1:9" ht="17.25" customHeight="1">
      <c r="A6" s="392" t="s">
        <v>349</v>
      </c>
      <c r="B6" s="392"/>
      <c r="C6" s="392"/>
      <c r="D6" s="392"/>
      <c r="E6" s="392"/>
      <c r="F6" s="392"/>
      <c r="G6" s="392"/>
      <c r="H6" s="392"/>
      <c r="I6" s="392"/>
    </row>
    <row r="7" ht="12.75">
      <c r="I7" s="246" t="s">
        <v>497</v>
      </c>
    </row>
    <row r="8" spans="1:9" ht="25.5" customHeight="1">
      <c r="A8" s="393" t="s">
        <v>54</v>
      </c>
      <c r="B8" s="394" t="s">
        <v>321</v>
      </c>
      <c r="C8" s="395"/>
      <c r="D8" s="393" t="s">
        <v>128</v>
      </c>
      <c r="E8" s="393"/>
      <c r="F8" s="393"/>
      <c r="G8" s="393" t="s">
        <v>129</v>
      </c>
      <c r="H8" s="393"/>
      <c r="I8" s="393"/>
    </row>
    <row r="9" spans="1:9" ht="76.5">
      <c r="A9" s="393"/>
      <c r="B9" s="396"/>
      <c r="C9" s="397"/>
      <c r="D9" s="4" t="s">
        <v>350</v>
      </c>
      <c r="E9" s="4" t="s">
        <v>351</v>
      </c>
      <c r="F9" s="4" t="s">
        <v>352</v>
      </c>
      <c r="G9" s="4" t="s">
        <v>350</v>
      </c>
      <c r="H9" s="4" t="s">
        <v>351</v>
      </c>
      <c r="I9" s="4" t="s">
        <v>352</v>
      </c>
    </row>
    <row r="10" spans="1:9" ht="12.75">
      <c r="A10" s="4">
        <v>1</v>
      </c>
      <c r="B10" s="389">
        <v>2</v>
      </c>
      <c r="C10" s="390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1:9" ht="25.5" customHeight="1">
      <c r="A11" s="8" t="s">
        <v>17</v>
      </c>
      <c r="B11" s="364" t="s">
        <v>353</v>
      </c>
      <c r="C11" s="384"/>
      <c r="D11" s="217">
        <f>D12+D13+D16+D22+D23+D26</f>
        <v>29849</v>
      </c>
      <c r="E11" s="217">
        <v>28081</v>
      </c>
      <c r="F11" s="4"/>
      <c r="G11" s="217">
        <v>25467</v>
      </c>
      <c r="H11" s="217">
        <v>23687</v>
      </c>
      <c r="I11" s="4"/>
    </row>
    <row r="12" spans="1:9" ht="15" customHeight="1">
      <c r="A12" s="4" t="s">
        <v>354</v>
      </c>
      <c r="B12" s="386" t="s">
        <v>355</v>
      </c>
      <c r="C12" s="387"/>
      <c r="D12" s="4"/>
      <c r="E12" s="4"/>
      <c r="F12" s="4"/>
      <c r="G12" s="4"/>
      <c r="H12" s="4"/>
      <c r="I12" s="4"/>
    </row>
    <row r="13" spans="1:9" ht="12.75" customHeight="1">
      <c r="A13" s="4" t="s">
        <v>77</v>
      </c>
      <c r="B13" s="317" t="s">
        <v>356</v>
      </c>
      <c r="C13" s="367"/>
      <c r="D13" s="17"/>
      <c r="E13" s="17"/>
      <c r="F13" s="17"/>
      <c r="G13" s="17"/>
      <c r="H13" s="17"/>
      <c r="I13" s="17"/>
    </row>
    <row r="14" spans="1:9" ht="12.75" customHeight="1">
      <c r="A14" s="4" t="s">
        <v>357</v>
      </c>
      <c r="B14" s="6"/>
      <c r="C14" s="159" t="s">
        <v>358</v>
      </c>
      <c r="D14" s="10"/>
      <c r="E14" s="10"/>
      <c r="F14" s="10"/>
      <c r="G14" s="10"/>
      <c r="H14" s="10"/>
      <c r="I14" s="10"/>
    </row>
    <row r="15" spans="1:9" ht="12.75" customHeight="1">
      <c r="A15" s="4" t="s">
        <v>359</v>
      </c>
      <c r="B15" s="6"/>
      <c r="C15" s="159" t="s">
        <v>360</v>
      </c>
      <c r="D15" s="10"/>
      <c r="E15" s="10"/>
      <c r="F15" s="10"/>
      <c r="G15" s="10"/>
      <c r="H15" s="10"/>
      <c r="I15" s="10"/>
    </row>
    <row r="16" spans="1:9" ht="25.5" customHeight="1">
      <c r="A16" s="4" t="s">
        <v>153</v>
      </c>
      <c r="B16" s="317" t="s">
        <v>361</v>
      </c>
      <c r="C16" s="367"/>
      <c r="D16" s="10">
        <v>1768</v>
      </c>
      <c r="E16" s="17"/>
      <c r="F16" s="17"/>
      <c r="G16" s="10">
        <v>1780</v>
      </c>
      <c r="H16" s="17"/>
      <c r="I16" s="17"/>
    </row>
    <row r="17" spans="1:9" ht="12.75" customHeight="1">
      <c r="A17" s="4" t="s">
        <v>362</v>
      </c>
      <c r="B17" s="6"/>
      <c r="C17" s="159" t="s">
        <v>363</v>
      </c>
      <c r="D17" s="10"/>
      <c r="E17" s="10"/>
      <c r="F17" s="10"/>
      <c r="G17" s="10"/>
      <c r="H17" s="10"/>
      <c r="I17" s="10"/>
    </row>
    <row r="18" spans="1:9" ht="12.75" customHeight="1">
      <c r="A18" s="4" t="s">
        <v>364</v>
      </c>
      <c r="B18" s="6"/>
      <c r="C18" s="159" t="s">
        <v>365</v>
      </c>
      <c r="D18" s="10"/>
      <c r="E18" s="10"/>
      <c r="F18" s="10"/>
      <c r="G18" s="10"/>
      <c r="H18" s="10"/>
      <c r="I18" s="10"/>
    </row>
    <row r="19" spans="1:9" ht="12.75" customHeight="1">
      <c r="A19" s="4" t="s">
        <v>366</v>
      </c>
      <c r="B19" s="6"/>
      <c r="C19" s="159" t="s">
        <v>367</v>
      </c>
      <c r="D19" s="10">
        <v>1768</v>
      </c>
      <c r="E19" s="10"/>
      <c r="F19" s="10"/>
      <c r="G19" s="10">
        <v>1780</v>
      </c>
      <c r="H19" s="10"/>
      <c r="I19" s="10"/>
    </row>
    <row r="20" spans="1:9" ht="12.75" customHeight="1">
      <c r="A20" s="4" t="s">
        <v>368</v>
      </c>
      <c r="B20" s="6"/>
      <c r="C20" s="159" t="s">
        <v>369</v>
      </c>
      <c r="D20" s="10"/>
      <c r="E20" s="10"/>
      <c r="F20" s="10"/>
      <c r="G20" s="10"/>
      <c r="H20" s="10"/>
      <c r="I20" s="10"/>
    </row>
    <row r="21" spans="1:9" ht="12.75" customHeight="1">
      <c r="A21" s="4" t="s">
        <v>370</v>
      </c>
      <c r="B21" s="6"/>
      <c r="C21" s="159" t="s">
        <v>340</v>
      </c>
      <c r="D21" s="10"/>
      <c r="E21" s="10"/>
      <c r="F21" s="10"/>
      <c r="G21" s="10"/>
      <c r="H21" s="10"/>
      <c r="I21" s="10"/>
    </row>
    <row r="22" spans="1:9" ht="25.5" customHeight="1">
      <c r="A22" s="4" t="s">
        <v>155</v>
      </c>
      <c r="B22" s="317" t="s">
        <v>371</v>
      </c>
      <c r="C22" s="367"/>
      <c r="D22" s="17"/>
      <c r="E22" s="17"/>
      <c r="F22" s="17"/>
      <c r="G22" s="17"/>
      <c r="H22" s="17"/>
      <c r="I22" s="17"/>
    </row>
    <row r="23" spans="1:9" ht="12.75" customHeight="1">
      <c r="A23" s="4" t="s">
        <v>156</v>
      </c>
      <c r="B23" s="317" t="s">
        <v>84</v>
      </c>
      <c r="C23" s="367"/>
      <c r="D23" s="257">
        <f>SUM(D24:D25)</f>
        <v>28081</v>
      </c>
      <c r="E23" s="257">
        <f>SUM(E24:E25)</f>
        <v>28081</v>
      </c>
      <c r="F23" s="17"/>
      <c r="G23" s="10">
        <v>23687</v>
      </c>
      <c r="H23" s="10">
        <v>23687</v>
      </c>
      <c r="I23" s="17"/>
    </row>
    <row r="24" spans="1:9" ht="12.75" customHeight="1">
      <c r="A24" s="4" t="s">
        <v>372</v>
      </c>
      <c r="B24" s="6"/>
      <c r="C24" s="159" t="s">
        <v>373</v>
      </c>
      <c r="D24" s="10">
        <v>28081</v>
      </c>
      <c r="E24" s="10">
        <v>28081</v>
      </c>
      <c r="F24" s="10"/>
      <c r="G24" s="10">
        <v>470</v>
      </c>
      <c r="H24" s="10">
        <v>470</v>
      </c>
      <c r="I24" s="10"/>
    </row>
    <row r="25" spans="1:9" ht="12.75" customHeight="1">
      <c r="A25" s="4" t="s">
        <v>374</v>
      </c>
      <c r="B25" s="6"/>
      <c r="C25" s="159" t="s">
        <v>340</v>
      </c>
      <c r="D25" s="10"/>
      <c r="E25" s="10"/>
      <c r="F25" s="10"/>
      <c r="G25" s="10">
        <v>23217</v>
      </c>
      <c r="H25" s="10">
        <v>23217</v>
      </c>
      <c r="I25" s="10"/>
    </row>
    <row r="26" spans="1:9" ht="12.75" customHeight="1">
      <c r="A26" s="4" t="s">
        <v>157</v>
      </c>
      <c r="B26" s="317" t="s">
        <v>130</v>
      </c>
      <c r="C26" s="367"/>
      <c r="D26" s="10"/>
      <c r="E26" s="10"/>
      <c r="F26" s="17"/>
      <c r="G26" s="17"/>
      <c r="H26" s="17"/>
      <c r="I26" s="17"/>
    </row>
    <row r="27" spans="1:9" ht="38.25" customHeight="1">
      <c r="A27" s="8" t="s">
        <v>19</v>
      </c>
      <c r="B27" s="364" t="s">
        <v>433</v>
      </c>
      <c r="C27" s="388"/>
      <c r="D27" s="17"/>
      <c r="E27" s="17"/>
      <c r="F27" s="17"/>
      <c r="G27" s="17"/>
      <c r="H27" s="17"/>
      <c r="I27" s="17"/>
    </row>
    <row r="28" spans="1:9" ht="25.5" customHeight="1">
      <c r="A28" s="8" t="s">
        <v>22</v>
      </c>
      <c r="B28" s="375" t="s">
        <v>434</v>
      </c>
      <c r="C28" s="375"/>
      <c r="D28" s="17">
        <f>D11-D27</f>
        <v>29849</v>
      </c>
      <c r="E28" s="17">
        <v>28081</v>
      </c>
      <c r="F28" s="17"/>
      <c r="G28" s="17">
        <v>25467</v>
      </c>
      <c r="H28" s="17">
        <v>23687</v>
      </c>
      <c r="I28" s="17"/>
    </row>
    <row r="29" spans="1:9" ht="12.75" customHeight="1">
      <c r="A29" s="160"/>
      <c r="B29" s="161"/>
      <c r="C29" s="161"/>
      <c r="D29" s="162"/>
      <c r="E29" s="162"/>
      <c r="F29" s="162"/>
      <c r="G29" s="162"/>
      <c r="H29" s="162"/>
      <c r="I29" s="162"/>
    </row>
    <row r="30" spans="3:8" ht="12.75">
      <c r="C30" s="385" t="s">
        <v>192</v>
      </c>
      <c r="D30" s="385"/>
      <c r="E30" s="385"/>
      <c r="F30" s="385"/>
      <c r="G30" s="385"/>
      <c r="H30" s="385"/>
    </row>
  </sheetData>
  <sheetProtection/>
  <mergeCells count="19">
    <mergeCell ref="B10:C10"/>
    <mergeCell ref="A1:I1"/>
    <mergeCell ref="A6:I6"/>
    <mergeCell ref="A8:A9"/>
    <mergeCell ref="B8:C9"/>
    <mergeCell ref="D8:F8"/>
    <mergeCell ref="G8:I8"/>
    <mergeCell ref="A4:I4"/>
    <mergeCell ref="E2:F2"/>
    <mergeCell ref="B11:C11"/>
    <mergeCell ref="C30:H30"/>
    <mergeCell ref="B16:C16"/>
    <mergeCell ref="B22:C22"/>
    <mergeCell ref="B23:C23"/>
    <mergeCell ref="B26:C26"/>
    <mergeCell ref="B12:C12"/>
    <mergeCell ref="B27:C27"/>
    <mergeCell ref="B28:C28"/>
    <mergeCell ref="B13:C13"/>
  </mergeCells>
  <printOptions/>
  <pageMargins left="0.75" right="0.75" top="1" bottom="1" header="0" footer="0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57421875" style="145" customWidth="1"/>
    <col min="2" max="2" width="1.8515625" style="145" customWidth="1"/>
    <col min="3" max="3" width="64.140625" style="145" customWidth="1"/>
    <col min="4" max="5" width="15.7109375" style="145" customWidth="1"/>
    <col min="6" max="16384" width="9.140625" style="145" customWidth="1"/>
  </cols>
  <sheetData>
    <row r="1" spans="1:5" ht="12.75" customHeight="1">
      <c r="A1" s="391" t="s">
        <v>473</v>
      </c>
      <c r="B1" s="391"/>
      <c r="C1" s="391"/>
      <c r="D1" s="391"/>
      <c r="E1" s="391"/>
    </row>
    <row r="2" spans="1:5" ht="12.75" customHeight="1">
      <c r="A2" s="213"/>
      <c r="B2" s="213"/>
      <c r="C2" s="247" t="s">
        <v>510</v>
      </c>
      <c r="D2" s="215"/>
      <c r="E2" s="213"/>
    </row>
    <row r="3" spans="1:5" ht="22.5" customHeight="1">
      <c r="A3" s="213"/>
      <c r="B3" s="213"/>
      <c r="C3" s="246"/>
      <c r="D3" s="215"/>
      <c r="E3" s="213"/>
    </row>
    <row r="4" spans="1:5" ht="24.75" customHeight="1">
      <c r="A4" s="392" t="s">
        <v>474</v>
      </c>
      <c r="B4" s="398"/>
      <c r="C4" s="398"/>
      <c r="D4" s="398"/>
      <c r="E4" s="398"/>
    </row>
    <row r="5" spans="1:5" ht="21.75" customHeight="1">
      <c r="A5" s="213"/>
      <c r="B5" s="213"/>
      <c r="C5" s="246"/>
      <c r="D5" s="215"/>
      <c r="E5" s="213"/>
    </row>
    <row r="6" spans="1:5" ht="15.75" customHeight="1">
      <c r="A6" s="401" t="s">
        <v>320</v>
      </c>
      <c r="B6" s="401"/>
      <c r="C6" s="401"/>
      <c r="D6" s="401"/>
      <c r="E6" s="401"/>
    </row>
    <row r="7" spans="1:5" ht="15" customHeight="1">
      <c r="A7" s="202"/>
      <c r="B7" s="202"/>
      <c r="C7" s="202"/>
      <c r="D7" s="202"/>
      <c r="E7" s="246" t="s">
        <v>498</v>
      </c>
    </row>
    <row r="8" spans="1:5" ht="74.25" customHeight="1">
      <c r="A8" s="8" t="s">
        <v>54</v>
      </c>
      <c r="B8" s="394" t="s">
        <v>321</v>
      </c>
      <c r="C8" s="395"/>
      <c r="D8" s="8" t="s">
        <v>128</v>
      </c>
      <c r="E8" s="8" t="s">
        <v>129</v>
      </c>
    </row>
    <row r="9" spans="1:5" ht="12.75">
      <c r="A9" s="4">
        <v>1</v>
      </c>
      <c r="B9" s="389">
        <v>2</v>
      </c>
      <c r="C9" s="390"/>
      <c r="D9" s="4">
        <v>3</v>
      </c>
      <c r="E9" s="203">
        <v>4</v>
      </c>
    </row>
    <row r="10" spans="1:5" ht="12.75">
      <c r="A10" s="8" t="s">
        <v>17</v>
      </c>
      <c r="B10" s="403" t="s">
        <v>322</v>
      </c>
      <c r="C10" s="404"/>
      <c r="D10" s="8">
        <v>154</v>
      </c>
      <c r="E10" s="17"/>
    </row>
    <row r="11" spans="1:5" ht="12.75">
      <c r="A11" s="4" t="s">
        <v>76</v>
      </c>
      <c r="B11" s="204"/>
      <c r="C11" s="205" t="s">
        <v>323</v>
      </c>
      <c r="D11" s="4">
        <v>154</v>
      </c>
      <c r="E11" s="10"/>
    </row>
    <row r="12" spans="1:5" ht="15" customHeight="1">
      <c r="A12" s="4" t="s">
        <v>77</v>
      </c>
      <c r="B12" s="204"/>
      <c r="C12" s="205" t="s">
        <v>324</v>
      </c>
      <c r="D12" s="10"/>
      <c r="E12" s="10"/>
    </row>
    <row r="13" spans="1:5" ht="12.75">
      <c r="A13" s="206" t="s">
        <v>153</v>
      </c>
      <c r="B13" s="204"/>
      <c r="C13" s="205" t="s">
        <v>325</v>
      </c>
      <c r="D13" s="10"/>
      <c r="E13" s="10"/>
    </row>
    <row r="14" spans="1:5" ht="12.75">
      <c r="A14" s="206" t="s">
        <v>155</v>
      </c>
      <c r="B14" s="207"/>
      <c r="C14" s="208" t="s">
        <v>326</v>
      </c>
      <c r="D14" s="10"/>
      <c r="E14" s="10"/>
    </row>
    <row r="15" spans="1:5" ht="12.75">
      <c r="A15" s="206" t="s">
        <v>156</v>
      </c>
      <c r="B15" s="204"/>
      <c r="C15" s="205" t="s">
        <v>327</v>
      </c>
      <c r="D15" s="10"/>
      <c r="E15" s="10"/>
    </row>
    <row r="16" spans="1:5" ht="12.75">
      <c r="A16" s="206" t="s">
        <v>157</v>
      </c>
      <c r="B16" s="204"/>
      <c r="C16" s="205" t="s">
        <v>328</v>
      </c>
      <c r="D16" s="10"/>
      <c r="E16" s="10"/>
    </row>
    <row r="17" spans="1:5" ht="25.5">
      <c r="A17" s="4" t="s">
        <v>158</v>
      </c>
      <c r="B17" s="204"/>
      <c r="C17" s="205" t="s">
        <v>329</v>
      </c>
      <c r="D17" s="10"/>
      <c r="E17" s="10"/>
    </row>
    <row r="18" spans="1:5" ht="12.75">
      <c r="A18" s="206" t="s">
        <v>160</v>
      </c>
      <c r="B18" s="204"/>
      <c r="C18" s="205" t="s">
        <v>330</v>
      </c>
      <c r="D18" s="10"/>
      <c r="E18" s="10"/>
    </row>
    <row r="19" spans="1:5" ht="12.75">
      <c r="A19" s="8" t="s">
        <v>19</v>
      </c>
      <c r="B19" s="403" t="s">
        <v>331</v>
      </c>
      <c r="C19" s="404"/>
      <c r="D19" s="17"/>
      <c r="E19" s="17"/>
    </row>
    <row r="20" spans="1:5" ht="16.5" customHeight="1">
      <c r="A20" s="8" t="s">
        <v>22</v>
      </c>
      <c r="B20" s="403" t="s">
        <v>332</v>
      </c>
      <c r="C20" s="404"/>
      <c r="D20" s="8">
        <v>154</v>
      </c>
      <c r="E20" s="17"/>
    </row>
    <row r="21" spans="3:5" ht="12.75">
      <c r="C21" s="402"/>
      <c r="D21" s="402"/>
      <c r="E21" s="402"/>
    </row>
  </sheetData>
  <sheetProtection/>
  <mergeCells count="9">
    <mergeCell ref="A1:E1"/>
    <mergeCell ref="A6:E6"/>
    <mergeCell ref="B8:C8"/>
    <mergeCell ref="C21:E21"/>
    <mergeCell ref="B9:C9"/>
    <mergeCell ref="B10:C10"/>
    <mergeCell ref="B19:C19"/>
    <mergeCell ref="B20:C20"/>
    <mergeCell ref="A4:E4"/>
  </mergeCells>
  <printOptions/>
  <pageMargins left="0.984251968503937" right="0.1968503937007874" top="0.984251968503937" bottom="0.984251968503937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140625" style="145" customWidth="1"/>
    <col min="2" max="2" width="1.421875" style="145" customWidth="1"/>
    <col min="3" max="3" width="35.421875" style="145" customWidth="1"/>
    <col min="4" max="7" width="12.421875" style="145" customWidth="1"/>
    <col min="8" max="16384" width="9.140625" style="145" customWidth="1"/>
  </cols>
  <sheetData>
    <row r="1" spans="1:7" ht="12.75" customHeight="1">
      <c r="A1" s="391" t="s">
        <v>472</v>
      </c>
      <c r="B1" s="391"/>
      <c r="C1" s="391"/>
      <c r="D1" s="391"/>
      <c r="E1" s="391"/>
      <c r="F1" s="391"/>
      <c r="G1" s="391"/>
    </row>
    <row r="2" spans="1:7" ht="13.5" customHeight="1">
      <c r="A2" s="158"/>
      <c r="B2" s="158"/>
      <c r="C2" s="158"/>
      <c r="D2" s="158" t="s">
        <v>511</v>
      </c>
      <c r="E2" s="158"/>
      <c r="F2" s="158"/>
      <c r="G2" s="158"/>
    </row>
    <row r="3" spans="1:7" ht="13.5" customHeight="1">
      <c r="A3" s="158"/>
      <c r="B3" s="158"/>
      <c r="C3" s="158"/>
      <c r="D3" s="158"/>
      <c r="E3" s="158"/>
      <c r="F3" s="158"/>
      <c r="G3" s="158"/>
    </row>
    <row r="4" spans="1:7" ht="28.5" customHeight="1">
      <c r="A4" s="417" t="s">
        <v>446</v>
      </c>
      <c r="B4" s="417"/>
      <c r="C4" s="417"/>
      <c r="D4" s="417"/>
      <c r="E4" s="417"/>
      <c r="F4" s="417"/>
      <c r="G4" s="417"/>
    </row>
    <row r="5" spans="1:7" ht="12" customHeight="1">
      <c r="A5" s="235"/>
      <c r="B5" s="235"/>
      <c r="C5" s="235"/>
      <c r="D5" s="235"/>
      <c r="E5" s="235"/>
      <c r="F5" s="235"/>
      <c r="G5" s="235"/>
    </row>
    <row r="6" spans="1:7" ht="15.75" customHeight="1">
      <c r="A6" s="411" t="s">
        <v>375</v>
      </c>
      <c r="B6" s="411"/>
      <c r="C6" s="411"/>
      <c r="D6" s="411"/>
      <c r="E6" s="411"/>
      <c r="F6" s="411"/>
      <c r="G6" s="411"/>
    </row>
    <row r="7" spans="1:7" ht="14.25" customHeight="1">
      <c r="A7" s="158"/>
      <c r="B7" s="158"/>
      <c r="C7" s="158"/>
      <c r="D7" s="158"/>
      <c r="E7" s="158"/>
      <c r="F7" s="158"/>
      <c r="G7" s="246" t="s">
        <v>499</v>
      </c>
    </row>
    <row r="8" spans="1:7" ht="38.25" customHeight="1">
      <c r="A8" s="412" t="s">
        <v>54</v>
      </c>
      <c r="B8" s="413" t="s">
        <v>321</v>
      </c>
      <c r="C8" s="414"/>
      <c r="D8" s="412" t="s">
        <v>128</v>
      </c>
      <c r="E8" s="412"/>
      <c r="F8" s="412" t="s">
        <v>129</v>
      </c>
      <c r="G8" s="412"/>
    </row>
    <row r="9" spans="1:7" ht="25.5">
      <c r="A9" s="412"/>
      <c r="B9" s="415"/>
      <c r="C9" s="416"/>
      <c r="D9" s="164" t="s">
        <v>350</v>
      </c>
      <c r="E9" s="164" t="s">
        <v>376</v>
      </c>
      <c r="F9" s="164" t="s">
        <v>350</v>
      </c>
      <c r="G9" s="164" t="s">
        <v>376</v>
      </c>
    </row>
    <row r="10" spans="1:7" ht="12.75">
      <c r="A10" s="164">
        <v>1</v>
      </c>
      <c r="B10" s="407">
        <v>2</v>
      </c>
      <c r="C10" s="408"/>
      <c r="D10" s="164">
        <v>3</v>
      </c>
      <c r="E10" s="164">
        <v>4</v>
      </c>
      <c r="F10" s="164">
        <v>5</v>
      </c>
      <c r="G10" s="164">
        <v>6</v>
      </c>
    </row>
    <row r="11" spans="1:7" ht="37.5" customHeight="1">
      <c r="A11" s="163" t="s">
        <v>17</v>
      </c>
      <c r="B11" s="409" t="s">
        <v>377</v>
      </c>
      <c r="C11" s="410"/>
      <c r="D11" s="166"/>
      <c r="E11" s="166"/>
      <c r="F11" s="166"/>
      <c r="G11" s="166"/>
    </row>
    <row r="12" spans="1:7" ht="12.75">
      <c r="A12" s="164" t="s">
        <v>76</v>
      </c>
      <c r="B12" s="165"/>
      <c r="C12" s="167" t="s">
        <v>378</v>
      </c>
      <c r="D12" s="168"/>
      <c r="E12" s="168"/>
      <c r="F12" s="168"/>
      <c r="G12" s="168"/>
    </row>
    <row r="13" spans="1:7" ht="12.75">
      <c r="A13" s="164" t="s">
        <v>77</v>
      </c>
      <c r="B13" s="165"/>
      <c r="C13" s="167" t="s">
        <v>379</v>
      </c>
      <c r="D13" s="168"/>
      <c r="E13" s="168"/>
      <c r="F13" s="168"/>
      <c r="G13" s="168"/>
    </row>
    <row r="14" spans="1:7" ht="12.75">
      <c r="A14" s="164" t="s">
        <v>153</v>
      </c>
      <c r="B14" s="165"/>
      <c r="C14" s="167" t="s">
        <v>380</v>
      </c>
      <c r="D14" s="168"/>
      <c r="E14" s="168"/>
      <c r="F14" s="168"/>
      <c r="G14" s="168"/>
    </row>
    <row r="15" spans="1:7" ht="12.75">
      <c r="A15" s="164" t="s">
        <v>155</v>
      </c>
      <c r="B15" s="165"/>
      <c r="C15" s="167" t="s">
        <v>381</v>
      </c>
      <c r="D15" s="168"/>
      <c r="E15" s="168"/>
      <c r="F15" s="168"/>
      <c r="G15" s="168"/>
    </row>
    <row r="16" spans="1:7" ht="12.75" customHeight="1">
      <c r="A16" s="169" t="s">
        <v>156</v>
      </c>
      <c r="B16" s="165"/>
      <c r="C16" s="167" t="s">
        <v>382</v>
      </c>
      <c r="D16" s="168"/>
      <c r="E16" s="168"/>
      <c r="F16" s="168"/>
      <c r="G16" s="168"/>
    </row>
    <row r="17" spans="1:7" ht="25.5" customHeight="1">
      <c r="A17" s="163" t="s">
        <v>19</v>
      </c>
      <c r="B17" s="409" t="s">
        <v>383</v>
      </c>
      <c r="C17" s="410"/>
      <c r="D17" s="166"/>
      <c r="E17" s="166"/>
      <c r="F17" s="166"/>
      <c r="G17" s="166"/>
    </row>
    <row r="18" spans="1:7" ht="12.75">
      <c r="A18" s="164" t="s">
        <v>384</v>
      </c>
      <c r="B18" s="165"/>
      <c r="C18" s="167" t="s">
        <v>385</v>
      </c>
      <c r="D18" s="168"/>
      <c r="E18" s="168"/>
      <c r="F18" s="168"/>
      <c r="G18" s="168"/>
    </row>
    <row r="19" spans="1:7" ht="12.75">
      <c r="A19" s="164" t="s">
        <v>386</v>
      </c>
      <c r="B19" s="165"/>
      <c r="C19" s="167" t="s">
        <v>379</v>
      </c>
      <c r="D19" s="168"/>
      <c r="E19" s="168"/>
      <c r="F19" s="168"/>
      <c r="G19" s="168"/>
    </row>
    <row r="20" spans="1:7" ht="12.75">
      <c r="A20" s="164" t="s">
        <v>387</v>
      </c>
      <c r="B20" s="165"/>
      <c r="C20" s="167" t="s">
        <v>380</v>
      </c>
      <c r="D20" s="168"/>
      <c r="E20" s="168"/>
      <c r="F20" s="168"/>
      <c r="G20" s="168"/>
    </row>
    <row r="21" spans="1:7" ht="12.75" customHeight="1">
      <c r="A21" s="164" t="s">
        <v>388</v>
      </c>
      <c r="B21" s="165"/>
      <c r="C21" s="167" t="s">
        <v>381</v>
      </c>
      <c r="D21" s="168"/>
      <c r="E21" s="168"/>
      <c r="F21" s="168"/>
      <c r="G21" s="168"/>
    </row>
    <row r="22" spans="1:7" ht="12.75">
      <c r="A22" s="169" t="s">
        <v>346</v>
      </c>
      <c r="B22" s="165"/>
      <c r="C22" s="167" t="s">
        <v>382</v>
      </c>
      <c r="D22" s="168"/>
      <c r="E22" s="168"/>
      <c r="F22" s="168"/>
      <c r="G22" s="168"/>
    </row>
    <row r="23" spans="1:7" ht="25.5" customHeight="1">
      <c r="A23" s="163" t="s">
        <v>389</v>
      </c>
      <c r="B23" s="409" t="s">
        <v>390</v>
      </c>
      <c r="C23" s="410"/>
      <c r="D23" s="166">
        <v>8319</v>
      </c>
      <c r="E23" s="166"/>
      <c r="F23" s="166">
        <v>1307</v>
      </c>
      <c r="G23" s="166"/>
    </row>
    <row r="24" spans="1:7" ht="12.75">
      <c r="A24" s="164" t="s">
        <v>391</v>
      </c>
      <c r="B24" s="165"/>
      <c r="C24" s="167" t="s">
        <v>385</v>
      </c>
      <c r="D24" s="168">
        <v>8319</v>
      </c>
      <c r="E24" s="168"/>
      <c r="F24" s="168">
        <v>1307</v>
      </c>
      <c r="G24" s="168"/>
    </row>
    <row r="25" spans="1:7" ht="12.75">
      <c r="A25" s="164" t="s">
        <v>392</v>
      </c>
      <c r="B25" s="165"/>
      <c r="C25" s="167" t="s">
        <v>379</v>
      </c>
      <c r="D25" s="168"/>
      <c r="E25" s="168"/>
      <c r="F25" s="168"/>
      <c r="G25" s="168"/>
    </row>
    <row r="26" spans="1:7" ht="12.75">
      <c r="A26" s="164" t="s">
        <v>393</v>
      </c>
      <c r="B26" s="165"/>
      <c r="C26" s="170" t="s">
        <v>380</v>
      </c>
      <c r="D26" s="168"/>
      <c r="E26" s="168"/>
      <c r="F26" s="168"/>
      <c r="G26" s="168"/>
    </row>
    <row r="27" spans="1:7" ht="12.75">
      <c r="A27" s="164" t="s">
        <v>394</v>
      </c>
      <c r="B27" s="165"/>
      <c r="C27" s="167" t="s">
        <v>381</v>
      </c>
      <c r="D27" s="168"/>
      <c r="E27" s="168"/>
      <c r="F27" s="168"/>
      <c r="G27" s="168"/>
    </row>
    <row r="28" spans="1:7" ht="12.75" customHeight="1">
      <c r="A28" s="171" t="s">
        <v>395</v>
      </c>
      <c r="B28" s="165"/>
      <c r="C28" s="167" t="s">
        <v>382</v>
      </c>
      <c r="D28" s="168"/>
      <c r="E28" s="168"/>
      <c r="F28" s="168"/>
      <c r="G28" s="168"/>
    </row>
    <row r="29" spans="1:7" ht="12.75" customHeight="1">
      <c r="A29" s="164" t="s">
        <v>396</v>
      </c>
      <c r="B29" s="165"/>
      <c r="C29" s="167" t="s">
        <v>397</v>
      </c>
      <c r="D29" s="168"/>
      <c r="E29" s="168"/>
      <c r="F29" s="168"/>
      <c r="G29" s="168"/>
    </row>
    <row r="30" spans="1:7" ht="12.75">
      <c r="A30" s="164" t="s">
        <v>398</v>
      </c>
      <c r="B30" s="165"/>
      <c r="C30" s="167" t="s">
        <v>399</v>
      </c>
      <c r="D30" s="168"/>
      <c r="E30" s="168"/>
      <c r="F30" s="168"/>
      <c r="G30" s="168"/>
    </row>
    <row r="31" spans="1:7" ht="12.75" customHeight="1">
      <c r="A31" s="172" t="s">
        <v>24</v>
      </c>
      <c r="B31" s="405" t="s">
        <v>400</v>
      </c>
      <c r="C31" s="406"/>
      <c r="D31" s="173">
        <v>8319</v>
      </c>
      <c r="E31" s="173"/>
      <c r="F31" s="173">
        <v>1307</v>
      </c>
      <c r="G31" s="173"/>
    </row>
    <row r="32" spans="1:7" ht="12.75">
      <c r="A32" s="8" t="s">
        <v>401</v>
      </c>
      <c r="B32" s="375" t="s">
        <v>402</v>
      </c>
      <c r="C32" s="375"/>
      <c r="D32" s="17"/>
      <c r="E32" s="17"/>
      <c r="F32" s="17"/>
      <c r="G32" s="17"/>
    </row>
    <row r="33" spans="1:7" ht="12.75">
      <c r="A33" s="160"/>
      <c r="B33" s="161"/>
      <c r="C33" s="161"/>
      <c r="D33" s="162"/>
      <c r="E33" s="162"/>
      <c r="F33" s="162"/>
      <c r="G33" s="162"/>
    </row>
    <row r="34" spans="1:7" ht="12.75">
      <c r="A34" s="160"/>
      <c r="B34" s="161"/>
      <c r="C34" s="161"/>
      <c r="D34" s="174"/>
      <c r="E34" s="174"/>
      <c r="F34" s="162"/>
      <c r="G34" s="162"/>
    </row>
    <row r="35" spans="1:7" ht="12.75">
      <c r="A35" s="160"/>
      <c r="B35" s="161"/>
      <c r="C35" s="161"/>
      <c r="D35" s="162"/>
      <c r="E35" s="162"/>
      <c r="F35" s="162"/>
      <c r="G35" s="162"/>
    </row>
  </sheetData>
  <sheetProtection/>
  <mergeCells count="13">
    <mergeCell ref="A1:G1"/>
    <mergeCell ref="A6:G6"/>
    <mergeCell ref="A8:A9"/>
    <mergeCell ref="B8:C9"/>
    <mergeCell ref="D8:E8"/>
    <mergeCell ref="F8:G8"/>
    <mergeCell ref="A4:G4"/>
    <mergeCell ref="B31:C31"/>
    <mergeCell ref="B32:C32"/>
    <mergeCell ref="B10:C10"/>
    <mergeCell ref="B11:C11"/>
    <mergeCell ref="B17:C17"/>
    <mergeCell ref="B23:C23"/>
  </mergeCells>
  <printOptions/>
  <pageMargins left="0.984251968503937" right="0.5905511811023623" top="0.984251968503937" bottom="0.984251968503937" header="0" footer="0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C13" sqref="C13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ht="13.5" customHeight="1">
      <c r="H1" s="224" t="s">
        <v>467</v>
      </c>
    </row>
    <row r="2" spans="6:8" ht="13.5" customHeight="1">
      <c r="F2" s="399" t="s">
        <v>512</v>
      </c>
      <c r="G2" s="399"/>
      <c r="H2" s="224"/>
    </row>
    <row r="3" spans="1:8" ht="15">
      <c r="A3" s="418"/>
      <c r="B3" s="418"/>
      <c r="C3" s="418"/>
      <c r="D3" s="418"/>
      <c r="E3" s="418"/>
      <c r="F3" s="418"/>
      <c r="G3" s="418"/>
      <c r="H3" s="418"/>
    </row>
    <row r="4" spans="1:8" ht="27" customHeight="1">
      <c r="A4" s="419" t="s">
        <v>454</v>
      </c>
      <c r="B4" s="419"/>
      <c r="C4" s="419"/>
      <c r="D4" s="419"/>
      <c r="E4" s="419"/>
      <c r="F4" s="419"/>
      <c r="G4" s="419"/>
      <c r="H4" s="419"/>
    </row>
    <row r="5" ht="8.25" customHeight="1"/>
    <row r="6" spans="1:8" ht="15">
      <c r="A6" s="418" t="s">
        <v>266</v>
      </c>
      <c r="B6" s="418"/>
      <c r="C6" s="418"/>
      <c r="D6" s="418"/>
      <c r="E6" s="418"/>
      <c r="F6" s="418"/>
      <c r="G6" s="418"/>
      <c r="H6" s="418"/>
    </row>
    <row r="7" spans="1:8" ht="12" customHeight="1">
      <c r="A7" s="3"/>
      <c r="B7" s="3"/>
      <c r="C7" s="3"/>
      <c r="D7" s="3"/>
      <c r="E7" s="3"/>
      <c r="F7" s="3"/>
      <c r="G7" s="3"/>
      <c r="H7" s="224" t="s">
        <v>500</v>
      </c>
    </row>
    <row r="8" spans="1:8" ht="15" customHeight="1">
      <c r="A8" s="349" t="s">
        <v>54</v>
      </c>
      <c r="B8" s="349" t="s">
        <v>267</v>
      </c>
      <c r="C8" s="349" t="s">
        <v>268</v>
      </c>
      <c r="D8" s="349"/>
      <c r="E8" s="349"/>
      <c r="F8" s="349" t="s">
        <v>269</v>
      </c>
      <c r="G8" s="349"/>
      <c r="H8" s="349"/>
    </row>
    <row r="9" spans="1:8" ht="79.5" customHeight="1">
      <c r="A9" s="349"/>
      <c r="B9" s="349"/>
      <c r="C9" s="7" t="s">
        <v>270</v>
      </c>
      <c r="D9" s="7" t="s">
        <v>271</v>
      </c>
      <c r="E9" s="7" t="s">
        <v>13</v>
      </c>
      <c r="F9" s="7" t="s">
        <v>272</v>
      </c>
      <c r="G9" s="7" t="s">
        <v>273</v>
      </c>
      <c r="H9" s="7" t="s">
        <v>13</v>
      </c>
    </row>
    <row r="10" spans="1:8" ht="15">
      <c r="A10" s="9">
        <v>1</v>
      </c>
      <c r="B10" s="9">
        <v>2</v>
      </c>
      <c r="C10" s="9">
        <v>3</v>
      </c>
      <c r="D10" s="9">
        <v>4</v>
      </c>
      <c r="E10" s="9" t="s">
        <v>274</v>
      </c>
      <c r="F10" s="9">
        <v>6</v>
      </c>
      <c r="G10" s="9">
        <v>7</v>
      </c>
      <c r="H10" s="9" t="s">
        <v>275</v>
      </c>
    </row>
    <row r="11" spans="1:8" ht="41.25" customHeight="1">
      <c r="A11" s="9" t="s">
        <v>17</v>
      </c>
      <c r="B11" s="179" t="s">
        <v>276</v>
      </c>
      <c r="C11" s="7"/>
      <c r="D11" s="7"/>
      <c r="E11" s="7"/>
      <c r="F11" s="7"/>
      <c r="G11" s="7"/>
      <c r="H11" s="7"/>
    </row>
    <row r="12" spans="1:8" ht="51" customHeight="1">
      <c r="A12" s="9" t="s">
        <v>19</v>
      </c>
      <c r="B12" s="179" t="s">
        <v>277</v>
      </c>
      <c r="C12" s="7"/>
      <c r="D12" s="7">
        <v>115826</v>
      </c>
      <c r="E12" s="7">
        <v>115826</v>
      </c>
      <c r="F12" s="7"/>
      <c r="G12" s="7">
        <v>104750</v>
      </c>
      <c r="H12" s="7">
        <v>104750</v>
      </c>
    </row>
    <row r="13" spans="1:8" ht="54" customHeight="1">
      <c r="A13" s="9" t="s">
        <v>22</v>
      </c>
      <c r="B13" s="179" t="s">
        <v>278</v>
      </c>
      <c r="C13" s="7"/>
      <c r="D13" s="7"/>
      <c r="E13" s="7"/>
      <c r="F13" s="7"/>
      <c r="G13" s="7"/>
      <c r="H13" s="7"/>
    </row>
    <row r="14" spans="1:8" ht="15" customHeight="1">
      <c r="A14" s="9" t="s">
        <v>24</v>
      </c>
      <c r="B14" s="179" t="s">
        <v>133</v>
      </c>
      <c r="C14" s="7"/>
      <c r="D14" s="7">
        <v>1307</v>
      </c>
      <c r="E14" s="7">
        <v>1307</v>
      </c>
      <c r="F14" s="7"/>
      <c r="G14" s="7">
        <v>8604</v>
      </c>
      <c r="H14" s="7">
        <v>8604</v>
      </c>
    </row>
    <row r="15" spans="1:8" ht="15" customHeight="1">
      <c r="A15" s="9" t="s">
        <v>26</v>
      </c>
      <c r="B15" s="179" t="s">
        <v>13</v>
      </c>
      <c r="C15" s="7"/>
      <c r="D15" s="7">
        <f>D11+D12+D13+D14</f>
        <v>117133</v>
      </c>
      <c r="E15" s="7">
        <f>E11+E12+E13+E14</f>
        <v>117133</v>
      </c>
      <c r="F15" s="7"/>
      <c r="G15" s="7">
        <f>G11+G12+G13+G14</f>
        <v>113354</v>
      </c>
      <c r="H15" s="7">
        <f>H11+H12+H13+H14</f>
        <v>113354</v>
      </c>
    </row>
    <row r="16" spans="1:8" ht="6.75" customHeight="1">
      <c r="A16" s="3"/>
      <c r="B16" s="3"/>
      <c r="C16" s="3"/>
      <c r="D16" s="3"/>
      <c r="E16" s="3"/>
      <c r="F16" s="3"/>
      <c r="G16" s="3"/>
      <c r="H16" s="3"/>
    </row>
    <row r="17" spans="3:5" ht="11.25" customHeight="1">
      <c r="C17" s="126"/>
      <c r="D17" s="126"/>
      <c r="E17" s="126"/>
    </row>
  </sheetData>
  <sheetProtection/>
  <mergeCells count="8">
    <mergeCell ref="F2:G2"/>
    <mergeCell ref="A3:H3"/>
    <mergeCell ref="A4:H4"/>
    <mergeCell ref="A6:H6"/>
    <mergeCell ref="A8:A9"/>
    <mergeCell ref="B8:B9"/>
    <mergeCell ref="C8:E8"/>
    <mergeCell ref="F8:H8"/>
  </mergeCells>
  <printOptions/>
  <pageMargins left="0.7480314960629921" right="0.3937007874015748" top="0.984251968503937" bottom="0.984251968503937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5" sqref="N5"/>
    </sheetView>
  </sheetViews>
  <sheetFormatPr defaultColWidth="9.140625" defaultRowHeight="12.75"/>
  <cols>
    <col min="1" max="1" width="5.28125" style="248" customWidth="1"/>
    <col min="2" max="2" width="30.00390625" style="249" customWidth="1"/>
    <col min="3" max="6" width="12.8515625" style="249" customWidth="1"/>
    <col min="7" max="7" width="13.140625" style="249" customWidth="1"/>
    <col min="8" max="9" width="12.8515625" style="249" customWidth="1"/>
    <col min="10" max="10" width="14.00390625" style="249" customWidth="1"/>
    <col min="11" max="11" width="10.8515625" style="249" customWidth="1"/>
    <col min="12" max="12" width="12.00390625" style="249" customWidth="1"/>
    <col min="13" max="13" width="11.57421875" style="249" customWidth="1"/>
    <col min="14" max="16384" width="9.00390625" style="249" customWidth="1"/>
  </cols>
  <sheetData>
    <row r="1" spans="9:13" ht="12.75" customHeight="1">
      <c r="I1" s="391" t="s">
        <v>467</v>
      </c>
      <c r="J1" s="391"/>
      <c r="K1" s="391"/>
      <c r="L1" s="420"/>
      <c r="M1" s="420"/>
    </row>
    <row r="2" spans="9:13" ht="12.75" customHeight="1">
      <c r="I2" s="421" t="s">
        <v>530</v>
      </c>
      <c r="J2" s="421"/>
      <c r="K2" s="421"/>
      <c r="L2" s="422"/>
      <c r="M2" s="422"/>
    </row>
    <row r="3" spans="1:13" ht="12.75" customHeight="1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3" ht="12.75" customHeight="1">
      <c r="A4" s="401" t="s">
        <v>454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</row>
    <row r="5" ht="12.75" customHeight="1">
      <c r="E5" s="250"/>
    </row>
    <row r="6" spans="1:13" ht="12.75" customHeight="1">
      <c r="A6" s="401" t="s">
        <v>475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3" ht="12.75" customHeight="1">
      <c r="A7" s="251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246" t="s">
        <v>517</v>
      </c>
    </row>
    <row r="8" spans="1:13" ht="15">
      <c r="A8" s="393" t="s">
        <v>54</v>
      </c>
      <c r="B8" s="393" t="s">
        <v>476</v>
      </c>
      <c r="C8" s="393" t="s">
        <v>477</v>
      </c>
      <c r="D8" s="393" t="s">
        <v>478</v>
      </c>
      <c r="E8" s="393"/>
      <c r="F8" s="393"/>
      <c r="G8" s="393"/>
      <c r="H8" s="393"/>
      <c r="I8" s="393"/>
      <c r="J8" s="393"/>
      <c r="K8" s="393"/>
      <c r="L8" s="393"/>
      <c r="M8" s="393" t="s">
        <v>479</v>
      </c>
    </row>
    <row r="9" spans="1:13" ht="93.75" customHeight="1">
      <c r="A9" s="393"/>
      <c r="B9" s="393"/>
      <c r="C9" s="393"/>
      <c r="D9" s="8" t="s">
        <v>480</v>
      </c>
      <c r="E9" s="8" t="s">
        <v>481</v>
      </c>
      <c r="F9" s="8" t="s">
        <v>482</v>
      </c>
      <c r="G9" s="8" t="s">
        <v>483</v>
      </c>
      <c r="H9" s="8" t="s">
        <v>484</v>
      </c>
      <c r="I9" s="8" t="s">
        <v>485</v>
      </c>
      <c r="J9" s="8" t="s">
        <v>486</v>
      </c>
      <c r="K9" s="8" t="s">
        <v>487</v>
      </c>
      <c r="L9" s="8" t="s">
        <v>488</v>
      </c>
      <c r="M9" s="393"/>
    </row>
    <row r="10" spans="1:13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3" ht="66.75" customHeight="1">
      <c r="A11" s="8" t="s">
        <v>17</v>
      </c>
      <c r="B11" s="252" t="s">
        <v>489</v>
      </c>
      <c r="C11" s="253">
        <f>C12+C13</f>
        <v>0</v>
      </c>
      <c r="D11" s="254">
        <f>ROUND((D12+D13),0)</f>
        <v>17600</v>
      </c>
      <c r="E11" s="254"/>
      <c r="F11" s="255"/>
      <c r="G11" s="255"/>
      <c r="H11" s="255"/>
      <c r="I11" s="254">
        <f>ROUND((I12+I13),0)</f>
        <v>17600</v>
      </c>
      <c r="J11" s="254"/>
      <c r="K11" s="254"/>
      <c r="L11" s="255"/>
      <c r="M11" s="254">
        <f>M12+M13</f>
        <v>0</v>
      </c>
    </row>
    <row r="12" spans="1:15" ht="15" customHeight="1">
      <c r="A12" s="4" t="s">
        <v>76</v>
      </c>
      <c r="B12" s="256" t="s">
        <v>490</v>
      </c>
      <c r="C12" s="257">
        <v>0</v>
      </c>
      <c r="D12" s="258">
        <v>0</v>
      </c>
      <c r="E12" s="258"/>
      <c r="F12" s="259"/>
      <c r="G12" s="259"/>
      <c r="H12" s="259"/>
      <c r="I12" s="258">
        <v>0</v>
      </c>
      <c r="J12" s="258"/>
      <c r="K12" s="258"/>
      <c r="L12" s="259"/>
      <c r="M12" s="257">
        <f>SUM(C12+D12+I12)</f>
        <v>0</v>
      </c>
      <c r="N12" s="260"/>
      <c r="O12" s="260"/>
    </row>
    <row r="13" spans="1:14" ht="15" customHeight="1">
      <c r="A13" s="4" t="s">
        <v>77</v>
      </c>
      <c r="B13" s="256" t="s">
        <v>491</v>
      </c>
      <c r="C13" s="258">
        <v>0</v>
      </c>
      <c r="D13" s="258">
        <v>17600</v>
      </c>
      <c r="E13" s="259"/>
      <c r="F13" s="259"/>
      <c r="G13" s="259"/>
      <c r="H13" s="259"/>
      <c r="I13" s="258">
        <v>17600</v>
      </c>
      <c r="J13" s="258"/>
      <c r="K13" s="258"/>
      <c r="L13" s="259"/>
      <c r="M13" s="257">
        <f>SUM(C13+D13-I13)</f>
        <v>0</v>
      </c>
      <c r="N13" s="260"/>
    </row>
    <row r="14" spans="1:15" ht="67.5" customHeight="1">
      <c r="A14" s="8" t="s">
        <v>19</v>
      </c>
      <c r="B14" s="252" t="s">
        <v>492</v>
      </c>
      <c r="C14" s="253">
        <f>C15+C16</f>
        <v>115826</v>
      </c>
      <c r="D14" s="253">
        <f>D15+D16</f>
        <v>490376</v>
      </c>
      <c r="E14" s="253"/>
      <c r="F14" s="253">
        <f>F15+F16</f>
        <v>30</v>
      </c>
      <c r="G14" s="253"/>
      <c r="H14" s="253"/>
      <c r="I14" s="253">
        <f>ROUND((I15+I16),0)</f>
        <v>501482</v>
      </c>
      <c r="J14" s="253"/>
      <c r="K14" s="253"/>
      <c r="L14" s="253"/>
      <c r="M14" s="254">
        <f>ROUND((M15+M16),0)</f>
        <v>104750</v>
      </c>
      <c r="N14" s="260"/>
      <c r="O14" s="260"/>
    </row>
    <row r="15" spans="1:14" ht="15" customHeight="1">
      <c r="A15" s="4" t="s">
        <v>20</v>
      </c>
      <c r="B15" s="256" t="s">
        <v>490</v>
      </c>
      <c r="C15" s="257">
        <v>115826</v>
      </c>
      <c r="D15" s="257">
        <v>14033</v>
      </c>
      <c r="E15" s="257"/>
      <c r="F15" s="257">
        <v>30</v>
      </c>
      <c r="G15" s="257"/>
      <c r="H15" s="257"/>
      <c r="I15" s="257">
        <v>25139</v>
      </c>
      <c r="J15" s="257"/>
      <c r="K15" s="257"/>
      <c r="L15" s="257"/>
      <c r="M15" s="257">
        <f>SUM(C15+D15+F15-I15)</f>
        <v>104750</v>
      </c>
      <c r="N15" s="260"/>
    </row>
    <row r="16" spans="1:13" ht="15" customHeight="1">
      <c r="A16" s="4" t="s">
        <v>78</v>
      </c>
      <c r="B16" s="256" t="s">
        <v>491</v>
      </c>
      <c r="C16" s="257">
        <v>0</v>
      </c>
      <c r="D16" s="257">
        <v>476343</v>
      </c>
      <c r="E16" s="257"/>
      <c r="F16" s="257">
        <v>0</v>
      </c>
      <c r="G16" s="257"/>
      <c r="H16" s="257"/>
      <c r="I16" s="257">
        <v>476343</v>
      </c>
      <c r="J16" s="257"/>
      <c r="K16" s="257"/>
      <c r="L16" s="257"/>
      <c r="M16" s="257">
        <f>SUM(C16+D16-I16)</f>
        <v>0</v>
      </c>
    </row>
    <row r="17" spans="1:13" ht="96" customHeight="1">
      <c r="A17" s="8" t="s">
        <v>22</v>
      </c>
      <c r="B17" s="252" t="s">
        <v>493</v>
      </c>
      <c r="C17" s="254">
        <v>0</v>
      </c>
      <c r="D17" s="254">
        <v>0</v>
      </c>
      <c r="E17" s="259"/>
      <c r="F17" s="259"/>
      <c r="G17" s="259"/>
      <c r="H17" s="259"/>
      <c r="I17" s="254">
        <v>0</v>
      </c>
      <c r="J17" s="254"/>
      <c r="K17" s="254"/>
      <c r="L17" s="259"/>
      <c r="M17" s="254">
        <v>0</v>
      </c>
    </row>
    <row r="18" spans="1:13" ht="15" customHeight="1">
      <c r="A18" s="4" t="s">
        <v>23</v>
      </c>
      <c r="B18" s="256" t="s">
        <v>490</v>
      </c>
      <c r="C18" s="258">
        <v>0</v>
      </c>
      <c r="D18" s="258">
        <v>0</v>
      </c>
      <c r="E18" s="259"/>
      <c r="F18" s="259"/>
      <c r="G18" s="259"/>
      <c r="H18" s="259"/>
      <c r="I18" s="258">
        <v>0</v>
      </c>
      <c r="J18" s="258"/>
      <c r="K18" s="258"/>
      <c r="L18" s="259"/>
      <c r="M18" s="258">
        <v>0</v>
      </c>
    </row>
    <row r="19" spans="1:13" ht="15" customHeight="1">
      <c r="A19" s="4" t="s">
        <v>67</v>
      </c>
      <c r="B19" s="256" t="s">
        <v>491</v>
      </c>
      <c r="C19" s="258">
        <v>0</v>
      </c>
      <c r="D19" s="258">
        <v>0</v>
      </c>
      <c r="E19" s="259"/>
      <c r="F19" s="259"/>
      <c r="G19" s="259"/>
      <c r="H19" s="259"/>
      <c r="I19" s="258">
        <v>0</v>
      </c>
      <c r="J19" s="258"/>
      <c r="K19" s="258"/>
      <c r="L19" s="259"/>
      <c r="M19" s="258">
        <v>0</v>
      </c>
    </row>
    <row r="20" spans="1:13" ht="15" customHeight="1">
      <c r="A20" s="8" t="s">
        <v>24</v>
      </c>
      <c r="B20" s="245" t="s">
        <v>494</v>
      </c>
      <c r="C20" s="254">
        <f>C21+C22</f>
        <v>1307</v>
      </c>
      <c r="D20" s="253">
        <f>D21+D22</f>
        <v>7566</v>
      </c>
      <c r="E20" s="254">
        <v>0</v>
      </c>
      <c r="F20" s="254"/>
      <c r="G20" s="254"/>
      <c r="H20" s="254"/>
      <c r="I20" s="253">
        <f>ROUND((I21+I22),0)</f>
        <v>269</v>
      </c>
      <c r="J20" s="254"/>
      <c r="K20" s="254"/>
      <c r="L20" s="254"/>
      <c r="M20" s="254">
        <f>ROUND((M21+M22),0)</f>
        <v>8604</v>
      </c>
    </row>
    <row r="21" spans="1:13" ht="15" customHeight="1">
      <c r="A21" s="4" t="s">
        <v>81</v>
      </c>
      <c r="B21" s="256" t="s">
        <v>490</v>
      </c>
      <c r="C21" s="258">
        <v>0</v>
      </c>
      <c r="D21" s="257">
        <v>0</v>
      </c>
      <c r="E21" s="258">
        <v>285</v>
      </c>
      <c r="F21" s="258"/>
      <c r="G21" s="258"/>
      <c r="H21" s="258"/>
      <c r="I21" s="258">
        <v>0</v>
      </c>
      <c r="J21" s="258"/>
      <c r="K21" s="258"/>
      <c r="L21" s="258"/>
      <c r="M21" s="258">
        <f>C21+D21+E21-I21</f>
        <v>285</v>
      </c>
    </row>
    <row r="22" spans="1:13" ht="15" customHeight="1">
      <c r="A22" s="4" t="s">
        <v>82</v>
      </c>
      <c r="B22" s="256" t="s">
        <v>491</v>
      </c>
      <c r="C22" s="258">
        <v>1307</v>
      </c>
      <c r="D22" s="257">
        <v>7566</v>
      </c>
      <c r="E22" s="258">
        <v>-285</v>
      </c>
      <c r="F22" s="258"/>
      <c r="G22" s="258"/>
      <c r="H22" s="258"/>
      <c r="I22" s="257">
        <v>269</v>
      </c>
      <c r="J22" s="258"/>
      <c r="K22" s="258"/>
      <c r="L22" s="258"/>
      <c r="M22" s="258">
        <f>ROUND((C22+D22+E22-I22),0)</f>
        <v>8319</v>
      </c>
    </row>
    <row r="23" spans="1:13" ht="15" customHeight="1">
      <c r="A23" s="8" t="s">
        <v>26</v>
      </c>
      <c r="B23" s="245" t="s">
        <v>495</v>
      </c>
      <c r="C23" s="254">
        <f>C20+C14+C11</f>
        <v>117133</v>
      </c>
      <c r="D23" s="254">
        <f>ROUND((D20+D14+D11),0)</f>
        <v>515542</v>
      </c>
      <c r="E23" s="254">
        <v>0</v>
      </c>
      <c r="F23" s="254">
        <f>ROUND((F20+F14+F11),0)</f>
        <v>30</v>
      </c>
      <c r="G23" s="254"/>
      <c r="H23" s="254"/>
      <c r="I23" s="254">
        <f>ROUND((I20+I14+I11),0)</f>
        <v>519351</v>
      </c>
      <c r="J23" s="254"/>
      <c r="K23" s="254"/>
      <c r="L23" s="254"/>
      <c r="M23" s="254">
        <f>ROUND((M20+M14+M11),0)</f>
        <v>113354</v>
      </c>
    </row>
    <row r="24" spans="1:13" ht="15">
      <c r="A24" s="251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261"/>
    </row>
    <row r="25" spans="9:11" ht="15">
      <c r="I25" s="260"/>
      <c r="J25" s="260"/>
      <c r="K25" s="260"/>
    </row>
    <row r="26" spans="7:11" ht="15">
      <c r="G26" s="260"/>
      <c r="I26" s="260"/>
      <c r="J26" s="260"/>
      <c r="K26" s="260"/>
    </row>
    <row r="27" ht="15">
      <c r="G27" s="260"/>
    </row>
  </sheetData>
  <mergeCells count="10">
    <mergeCell ref="A6:M6"/>
    <mergeCell ref="A8:A9"/>
    <mergeCell ref="B8:B9"/>
    <mergeCell ref="C8:C9"/>
    <mergeCell ref="D8:L8"/>
    <mergeCell ref="M8:M9"/>
    <mergeCell ref="I1:M1"/>
    <mergeCell ref="I2:M2"/>
    <mergeCell ref="A3:M3"/>
    <mergeCell ref="A4:M4"/>
  </mergeCells>
  <printOptions/>
  <pageMargins left="0.7874015748031497" right="0.75" top="0.984251968503937" bottom="0" header="0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2012-03-28T11:04:07Z</cp:lastPrinted>
  <dcterms:created xsi:type="dcterms:W3CDTF">2010-09-20T06:46:12Z</dcterms:created>
  <dcterms:modified xsi:type="dcterms:W3CDTF">2012-05-21T05:39:35Z</dcterms:modified>
  <cp:category/>
  <cp:version/>
  <cp:contentType/>
  <cp:contentStatus/>
</cp:coreProperties>
</file>