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activeTab="0"/>
  </bookViews>
  <sheets>
    <sheet name="FB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<sst xmlns="http://schemas.openxmlformats.org/spreadsheetml/2006/main" count="177" uniqueCount="145">
  <si>
    <t>2-ojo VSAFAS „Finansinės būklės ataskaita“</t>
  </si>
  <si>
    <t xml:space="preserve">                                                                                                                                                         2 priedas</t>
  </si>
  <si>
    <t>(Žemesniojo lygio viešojo sektoriaus subjektų, išskyrus mokesčių fondus ir išteklių fondus, finansinės būklės ataskaitos forma)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</si>
  <si>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</si>
  <si>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</si>
  <si>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</si>
  <si>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finansinės būklės ataskaitą (konsoliduotąją finansinės būklės ataskaitą), kodas, adresas)</t>
  </si>
  <si>
    <t>FINANSINĖS BŪKLĖS ATASKAITA</t>
  </si>
  <si>
    <t>PAGAL 2011 M. GRUODŽIO 31 D. DUOMENIS</t>
  </si>
  <si>
    <t>2012-       -       Nr. _____</t>
  </si>
  <si>
    <t xml:space="preserve">                                                                                                   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</si>
  <si>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</si>
  <si>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</si>
  <si>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</si>
  <si>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</si>
  <si>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</si>
  <si>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</si>
  <si>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</si>
  <si>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</si>
  <si>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</si>
  <si>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</si>
  <si>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</si>
  <si>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</si>
  <si>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</si>
  <si>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</si>
  <si>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</si>
  <si>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</si>
  <si>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</si>
  <si>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</si>
  <si>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</si>
  <si>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</si>
  <si>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</si>
  <si>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</si>
  <si>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3.1.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</si>
  <si>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</si>
  <si>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</si>
  <si>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</si>
  <si>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</si>
  <si>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</si>
  <si>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</si>
  <si>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</si>
  <si>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</si>
  <si>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</si>
  <si>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</si>
  <si>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</si>
  <si>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</si>
  <si>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</si>
  <si>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</si>
  <si>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</si>
  <si>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</si>
  <si>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</si>
  <si>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</si>
  <si>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</si>
  <si>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</si>
  <si>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</si>
  <si>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</si>
  <si>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</si>
  <si>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</si>
  <si>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</si>
  <si>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</si>
  <si>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</si>
  <si>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</si>
  <si>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</si>
  <si>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</si>
  <si>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3.2.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</si>
  <si>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</si>
  <si>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</si>
  <si>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</si>
  <si>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</si>
  <si>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3.4.</t>
  </si>
  <si>
    <t>3.3.</t>
  </si>
  <si>
    <t>III.1</t>
  </si>
  <si>
    <t>Gautinos trumpalaikės finansinės sumos</t>
  </si>
  <si>
    <t>III.2</t>
  </si>
  <si>
    <t>Gautini mokesčiai ir socialinės įmokos</t>
  </si>
  <si>
    <t xml:space="preserve"> 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</si>
  <si>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</si>
  <si>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</si>
  <si>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</si>
  <si>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</si>
  <si>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</si>
  <si>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</si>
  <si>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</si>
  <si>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</si>
  <si>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</si>
  <si>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</si>
  <si>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3.5.</t>
  </si>
  <si>
    <t>IŠ VISO TURTO:</t>
  </si>
  <si>
    <t>D.</t>
  </si>
  <si>
    <t>FINANSAVIMO SUMOS</t>
  </si>
  <si>
    <t>3.6.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</si>
  <si>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</si>
  <si>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</si>
  <si>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</si>
  <si>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</si>
  <si>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</si>
  <si>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</si>
  <si>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</si>
  <si>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</si>
  <si>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</si>
  <si>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</si>
  <si>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</si>
  <si>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</si>
  <si>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</si>
  <si>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3.7.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</si>
  <si>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</si>
  <si>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</si>
  <si>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</si>
  <si>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</si>
  <si>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</si>
  <si>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</si>
  <si>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</si>
  <si>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 xml:space="preserve">            Grąžintinos finansavimo sumos</t>
  </si>
  <si>
    <t xml:space="preserve">            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</si>
  <si>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</si>
  <si>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</si>
  <si>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</si>
  <si>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</si>
  <si>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</si>
  <si>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</si>
  <si>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</si>
  <si>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</si>
  <si>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</si>
  <si>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</si>
  <si>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</si>
  <si>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</si>
  <si>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</si>
  <si>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</si>
  <si>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</si>
  <si>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</si>
  <si>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</si>
  <si>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</si>
  <si>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</si>
  <si>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</si>
  <si>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</si>
  <si>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</si>
  <si>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</si>
  <si>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Mokyklos direktorius</t>
  </si>
  <si>
    <t>Algirdas Samulionis</t>
  </si>
  <si>
    <t>(teisės aktais įpareigoto pasirašyti asmens pareigų pavadinimas)</t>
  </si>
  <si>
    <t>(parašas)</t>
  </si>
  <si>
    <t xml:space="preserve">                      (vardas ir pavardė)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</si>
  <si>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</si>
  <si>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</si>
  <si>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II.6.2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</si>
</sst>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3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0"/>
      <color indexed="8"/>
      <name val="Calibri"/>
      <family val="2"/>
    </font>
    <font>
      <strike/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/>
    </xf>
    <xf numFmtId="0" fontId="32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horizontal="left" vertical="center" wrapText="1"/>
    </xf>
    <xf numFmtId="0" fontId="25" fillId="24" borderId="13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1" xfId="0" applyNumberFormat="1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 vertical="center"/>
    </xf>
    <xf numFmtId="0" fontId="25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horizontal="left" vertical="center" wrapText="1"/>
    </xf>
    <xf numFmtId="16" fontId="25" fillId="24" borderId="10" xfId="0" applyNumberFormat="1" applyFont="1" applyFill="1" applyBorder="1" applyAlignment="1">
      <alignment horizontal="center" vertical="center" wrapText="1"/>
    </xf>
    <xf numFmtId="16" fontId="25" fillId="24" borderId="10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/>
    </xf>
    <xf numFmtId="16" fontId="25" fillId="24" borderId="10" xfId="0" applyNumberFormat="1" applyFont="1" applyFill="1" applyBorder="1" applyAlignment="1" quotePrefix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24" borderId="10" xfId="0" applyNumberFormat="1" applyFont="1" applyFill="1" applyBorder="1" applyAlignment="1" quotePrefix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8" fillId="24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1" fontId="25" fillId="0" borderId="21" xfId="0" applyNumberFormat="1" applyFont="1" applyFill="1" applyBorder="1" applyAlignment="1">
      <alignment vertical="center" wrapText="1"/>
    </xf>
    <xf numFmtId="0" fontId="25" fillId="24" borderId="15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horizontal="left" vertical="center" wrapText="1"/>
    </xf>
    <xf numFmtId="0" fontId="32" fillId="24" borderId="13" xfId="0" applyFont="1" applyFill="1" applyBorder="1" applyAlignment="1">
      <alignment horizontal="left" vertical="center"/>
    </xf>
    <xf numFmtId="0" fontId="32" fillId="24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 quotePrefix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5" fillId="0" borderId="24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/>
    </xf>
    <xf numFmtId="0" fontId="28" fillId="24" borderId="22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4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33" fillId="0" borderId="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33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25" fillId="0" borderId="0" xfId="0" applyFont="1" applyFill="1" applyAlignment="1">
      <alignment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0" fillId="24" borderId="0" xfId="0" applyFill="1" applyAlignment="1">
      <alignment wrapText="1"/>
    </xf>
    <xf numFmtId="0" fontId="30" fillId="0" borderId="24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25" fillId="2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Followed Hyperlink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655/Kelm&#279;s%20vaik&#371;%20ir%20jaunimo%20sporto%20mokykla\2011\DK\DK%20IV%20KETVIRTIS\DK%202011%20Sporto%20IV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36">
          <cell r="AL36">
            <v>102196.23</v>
          </cell>
        </row>
        <row r="58">
          <cell r="AL58">
            <v>1303.8099999999995</v>
          </cell>
        </row>
        <row r="60">
          <cell r="AL60">
            <v>0</v>
          </cell>
        </row>
        <row r="138">
          <cell r="AL138">
            <v>2711.250000000001</v>
          </cell>
        </row>
        <row r="157">
          <cell r="AL157">
            <v>153.6</v>
          </cell>
        </row>
        <row r="177">
          <cell r="AL177">
            <v>1768</v>
          </cell>
        </row>
        <row r="184">
          <cell r="AL184">
            <v>0</v>
          </cell>
        </row>
        <row r="185">
          <cell r="AL185">
            <v>5197.399999999997</v>
          </cell>
        </row>
        <row r="186">
          <cell r="AL186">
            <v>22871.37</v>
          </cell>
        </row>
        <row r="187">
          <cell r="AM187">
            <v>0</v>
          </cell>
        </row>
        <row r="190">
          <cell r="AL190">
            <v>12.100000000000364</v>
          </cell>
        </row>
        <row r="202">
          <cell r="AL202">
            <v>8318.84</v>
          </cell>
        </row>
        <row r="223">
          <cell r="AM223">
            <v>1780</v>
          </cell>
        </row>
        <row r="278">
          <cell r="AM278">
            <v>0</v>
          </cell>
        </row>
        <row r="282">
          <cell r="AM282">
            <v>104749.85</v>
          </cell>
        </row>
        <row r="290">
          <cell r="AM290">
            <v>1.4551915228366852E-11</v>
          </cell>
        </row>
        <row r="300">
          <cell r="AM300">
            <v>285</v>
          </cell>
        </row>
        <row r="305">
          <cell r="AM305">
            <v>8318.84</v>
          </cell>
        </row>
        <row r="414">
          <cell r="AM414">
            <v>2398.0099999999984</v>
          </cell>
        </row>
        <row r="418">
          <cell r="AM418">
            <v>2799.390000000003</v>
          </cell>
        </row>
        <row r="434">
          <cell r="AM434">
            <v>22871.370000000003</v>
          </cell>
        </row>
      </sheetData>
      <sheetData sheetId="3">
        <row r="60">
          <cell r="H60">
            <v>1370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I15" sqref="I15"/>
    </sheetView>
  </sheetViews>
  <sheetFormatPr defaultColWidth="9.140625" defaultRowHeight="15"/>
  <cols>
    <col min="1" max="1" width="6.00390625" style="1" customWidth="1"/>
    <col min="2" max="2" width="4.8515625" style="1" customWidth="1"/>
    <col min="3" max="3" width="42.28125" style="1" customWidth="1"/>
    <col min="4" max="4" width="12.28125" style="1" customWidth="1"/>
    <col min="5" max="5" width="9.421875" style="1" customWidth="1"/>
    <col min="6" max="6" width="13.140625" style="2" customWidth="1"/>
    <col min="7" max="7" width="12.7109375" style="2" customWidth="1"/>
    <col min="8" max="8" width="9.00390625" style="1" customWidth="1"/>
    <col min="9" max="9" width="8.7109375" style="1" bestFit="1" customWidth="1"/>
    <col min="10" max="16384" width="9.00390625" style="1" customWidth="1"/>
  </cols>
  <sheetData>
    <row r="1" spans="1:7" ht="12.75" customHeight="1">
      <c r="A1" s="104" t="s">
        <v>0</v>
      </c>
      <c r="B1" s="105"/>
      <c r="C1" s="105"/>
      <c r="D1" s="105"/>
      <c r="E1" s="105"/>
      <c r="F1" s="105"/>
      <c r="G1" s="105"/>
    </row>
    <row r="2" spans="1:7" ht="12.75" customHeight="1">
      <c r="A2" s="106" t="s">
        <v>1</v>
      </c>
      <c r="B2" s="107"/>
      <c r="C2" s="107"/>
      <c r="D2" s="107"/>
      <c r="E2" s="107"/>
      <c r="F2" s="107"/>
      <c r="G2" s="107"/>
    </row>
    <row r="3" ht="12.75" customHeight="1"/>
    <row r="4" spans="1:7" ht="16.5" customHeight="1">
      <c r="A4" s="108" t="s">
        <v>2</v>
      </c>
      <c r="B4" s="109"/>
      <c r="C4" s="109"/>
      <c r="D4" s="109"/>
      <c r="E4" s="109"/>
      <c r="F4" s="109"/>
      <c r="G4" s="109"/>
    </row>
    <row r="5" spans="1:7" ht="21.75" customHeight="1">
      <c r="A5" s="112" t="s">
        <v>3</v>
      </c>
      <c r="B5" s="113"/>
      <c r="C5" s="113"/>
      <c r="D5" s="113"/>
      <c r="E5" s="113"/>
      <c r="F5" s="113"/>
      <c r="G5" s="113"/>
    </row>
    <row r="6" spans="1:7" ht="12.75" customHeight="1">
      <c r="A6" s="110" t="s">
        <v>4</v>
      </c>
      <c r="B6" s="111"/>
      <c r="C6" s="111"/>
      <c r="D6" s="111"/>
      <c r="E6" s="111"/>
      <c r="F6" s="111"/>
      <c r="G6" s="111"/>
    </row>
    <row r="7" spans="1:7" ht="12.75" customHeight="1">
      <c r="A7" s="112" t="s">
        <v>5</v>
      </c>
      <c r="B7" s="113"/>
      <c r="C7" s="113"/>
      <c r="D7" s="113"/>
      <c r="E7" s="113"/>
      <c r="F7" s="113"/>
      <c r="G7" s="113"/>
    </row>
    <row r="8" spans="1:7" ht="12" customHeight="1">
      <c r="A8" s="117" t="s">
        <v>6</v>
      </c>
      <c r="B8" s="118"/>
      <c r="C8" s="118"/>
      <c r="D8" s="118"/>
      <c r="E8" s="118"/>
      <c r="F8" s="119"/>
      <c r="G8" s="119"/>
    </row>
    <row r="9" spans="1:7" ht="8.25" customHeight="1">
      <c r="A9" s="3"/>
      <c r="B9" s="4"/>
      <c r="C9" s="4"/>
      <c r="D9" s="4"/>
      <c r="E9" s="4"/>
      <c r="F9" s="5"/>
      <c r="G9" s="5"/>
    </row>
    <row r="10" spans="1:7" ht="15.75">
      <c r="A10" s="114" t="s">
        <v>7</v>
      </c>
      <c r="B10" s="115"/>
      <c r="C10" s="115"/>
      <c r="D10" s="115"/>
      <c r="E10" s="115"/>
      <c r="F10" s="116"/>
      <c r="G10" s="116"/>
    </row>
    <row r="11" spans="1:7" ht="15.75">
      <c r="A11" s="114" t="s">
        <v>8</v>
      </c>
      <c r="B11" s="115"/>
      <c r="C11" s="115"/>
      <c r="D11" s="115"/>
      <c r="E11" s="115"/>
      <c r="F11" s="116"/>
      <c r="G11" s="116"/>
    </row>
    <row r="12" spans="1:7" ht="2.25" customHeight="1">
      <c r="A12" s="6"/>
      <c r="B12" s="7"/>
      <c r="C12" s="7"/>
      <c r="D12" s="7"/>
      <c r="E12" s="7"/>
      <c r="F12" s="8"/>
      <c r="G12" s="8"/>
    </row>
    <row r="13" spans="1:7" ht="17.25" customHeight="1">
      <c r="A13" s="117" t="s">
        <v>9</v>
      </c>
      <c r="B13" s="118"/>
      <c r="C13" s="118"/>
      <c r="D13" s="118"/>
      <c r="E13" s="118"/>
      <c r="F13" s="126"/>
      <c r="G13" s="126"/>
    </row>
    <row r="14" spans="1:7" ht="12.75" customHeight="1">
      <c r="A14" s="129" t="s">
        <v>10</v>
      </c>
      <c r="B14" s="130"/>
      <c r="C14" s="130"/>
      <c r="D14" s="130"/>
      <c r="E14" s="130"/>
      <c r="F14" s="130"/>
      <c r="G14" s="130"/>
    </row>
    <row r="15" spans="1:7" ht="12.75" customHeight="1">
      <c r="A15" s="6"/>
      <c r="B15" s="9"/>
      <c r="C15" s="9"/>
      <c r="D15" s="9"/>
      <c r="E15" s="127" t="s">
        <v>11</v>
      </c>
      <c r="F15" s="128"/>
      <c r="G15" s="128"/>
    </row>
    <row r="16" spans="1:7" ht="51">
      <c r="A16" s="10" t="s">
        <v>12</v>
      </c>
      <c r="B16" s="72" t="s">
        <v>13</v>
      </c>
      <c r="C16" s="11"/>
      <c r="D16" s="12"/>
      <c r="E16" s="13" t="s">
        <v>14</v>
      </c>
      <c r="F16" s="10" t="s">
        <v>15</v>
      </c>
      <c r="G16" s="10" t="s">
        <v>16</v>
      </c>
    </row>
    <row r="17" spans="1:7" ht="14.25">
      <c r="A17" s="14" t="s">
        <v>17</v>
      </c>
      <c r="B17" s="15" t="s">
        <v>18</v>
      </c>
      <c r="C17" s="16"/>
      <c r="D17" s="17"/>
      <c r="E17" s="18"/>
      <c r="F17" s="19">
        <f>ROUND((F18+F24+F35+F36),0)</f>
        <v>103539</v>
      </c>
      <c r="G17" s="20">
        <v>113426</v>
      </c>
    </row>
    <row r="18" spans="1:7" ht="14.25">
      <c r="A18" s="21" t="s">
        <v>19</v>
      </c>
      <c r="B18" s="22" t="s">
        <v>20</v>
      </c>
      <c r="C18" s="23"/>
      <c r="D18" s="24"/>
      <c r="E18" s="25"/>
      <c r="F18" s="26"/>
      <c r="G18" s="27"/>
    </row>
    <row r="19" spans="1:7" ht="14.25">
      <c r="A19" s="28" t="s">
        <v>21</v>
      </c>
      <c r="B19" s="29"/>
      <c r="C19" s="30" t="s">
        <v>22</v>
      </c>
      <c r="D19" s="31"/>
      <c r="E19" s="32"/>
      <c r="F19" s="26"/>
      <c r="G19" s="27"/>
    </row>
    <row r="20" spans="1:7" ht="14.25">
      <c r="A20" s="28" t="s">
        <v>23</v>
      </c>
      <c r="B20" s="29"/>
      <c r="C20" s="30" t="s">
        <v>24</v>
      </c>
      <c r="D20" s="31"/>
      <c r="E20" s="33"/>
      <c r="F20" s="26"/>
      <c r="G20" s="27"/>
    </row>
    <row r="21" spans="1:7" ht="14.25">
      <c r="A21" s="28" t="s">
        <v>25</v>
      </c>
      <c r="B21" s="29"/>
      <c r="C21" s="30" t="s">
        <v>26</v>
      </c>
      <c r="D21" s="31"/>
      <c r="E21" s="34"/>
      <c r="F21" s="26"/>
      <c r="G21" s="27"/>
    </row>
    <row r="22" spans="1:7" ht="14.25">
      <c r="A22" s="28" t="s">
        <v>27</v>
      </c>
      <c r="B22" s="29"/>
      <c r="C22" s="35" t="s">
        <v>28</v>
      </c>
      <c r="D22" s="31"/>
      <c r="E22" s="34"/>
      <c r="F22" s="26"/>
      <c r="G22" s="27"/>
    </row>
    <row r="23" spans="1:7" ht="14.25">
      <c r="A23" s="28" t="s">
        <v>29</v>
      </c>
      <c r="B23" s="29"/>
      <c r="C23" s="30" t="s">
        <v>30</v>
      </c>
      <c r="D23" s="31"/>
      <c r="E23" s="34"/>
      <c r="F23" s="26"/>
      <c r="G23" s="27"/>
    </row>
    <row r="24" spans="1:7" ht="14.25">
      <c r="A24" s="21" t="s">
        <v>31</v>
      </c>
      <c r="B24" s="36" t="s">
        <v>32</v>
      </c>
      <c r="C24" s="37"/>
      <c r="D24" s="38"/>
      <c r="E24" s="39" t="s">
        <v>33</v>
      </c>
      <c r="F24" s="26">
        <f>ROUND(SUM(F25:F33),0)</f>
        <v>103539</v>
      </c>
      <c r="G24" s="27">
        <v>113426</v>
      </c>
    </row>
    <row r="25" spans="1:7" ht="14.25">
      <c r="A25" s="28" t="s">
        <v>34</v>
      </c>
      <c r="B25" s="29"/>
      <c r="C25" s="30" t="s">
        <v>35</v>
      </c>
      <c r="D25" s="31"/>
      <c r="E25" s="34"/>
      <c r="F25" s="26"/>
      <c r="G25" s="27"/>
    </row>
    <row r="26" spans="1:7" ht="14.25">
      <c r="A26" s="28" t="s">
        <v>36</v>
      </c>
      <c r="B26" s="29"/>
      <c r="C26" s="30" t="s">
        <v>37</v>
      </c>
      <c r="D26" s="31"/>
      <c r="E26" s="34"/>
      <c r="F26" s="26">
        <f>ROUND(('[1]DK'!AL36),0)</f>
        <v>102196</v>
      </c>
      <c r="G26" s="27">
        <v>107954</v>
      </c>
    </row>
    <row r="27" spans="1:7" ht="14.25">
      <c r="A27" s="28" t="s">
        <v>38</v>
      </c>
      <c r="B27" s="29"/>
      <c r="C27" s="30" t="s">
        <v>39</v>
      </c>
      <c r="D27" s="31"/>
      <c r="E27" s="34"/>
      <c r="F27" s="26"/>
      <c r="G27" s="27"/>
    </row>
    <row r="28" spans="1:7" ht="14.25">
      <c r="A28" s="28" t="s">
        <v>40</v>
      </c>
      <c r="B28" s="29"/>
      <c r="C28" s="30" t="s">
        <v>41</v>
      </c>
      <c r="D28" s="31"/>
      <c r="E28" s="34"/>
      <c r="F28" s="26"/>
      <c r="G28" s="27"/>
    </row>
    <row r="29" spans="1:7" ht="14.25">
      <c r="A29" s="28" t="s">
        <v>42</v>
      </c>
      <c r="B29" s="29"/>
      <c r="C29" s="30" t="s">
        <v>43</v>
      </c>
      <c r="D29" s="31"/>
      <c r="E29" s="34"/>
      <c r="F29" s="26">
        <f>ROUND(('[1]DK'!AL58),0)</f>
        <v>1304</v>
      </c>
      <c r="G29" s="27">
        <v>1527</v>
      </c>
    </row>
    <row r="30" spans="1:7" ht="14.25">
      <c r="A30" s="28" t="s">
        <v>44</v>
      </c>
      <c r="B30" s="29"/>
      <c r="C30" s="30" t="s">
        <v>45</v>
      </c>
      <c r="D30" s="31"/>
      <c r="E30" s="34"/>
      <c r="F30" s="26">
        <f>ROUND(('[1]DK'!AL60),0)</f>
        <v>0</v>
      </c>
      <c r="G30" s="27">
        <v>3431</v>
      </c>
    </row>
    <row r="31" spans="1:7" ht="14.25">
      <c r="A31" s="28" t="s">
        <v>46</v>
      </c>
      <c r="B31" s="29"/>
      <c r="C31" s="30" t="s">
        <v>47</v>
      </c>
      <c r="D31" s="31"/>
      <c r="E31" s="40"/>
      <c r="F31" s="26"/>
      <c r="G31" s="27"/>
    </row>
    <row r="32" spans="1:7" ht="14.25">
      <c r="A32" s="28" t="s">
        <v>48</v>
      </c>
      <c r="B32" s="29"/>
      <c r="C32" s="30" t="s">
        <v>49</v>
      </c>
      <c r="D32" s="31"/>
      <c r="E32" s="40"/>
      <c r="F32" s="26">
        <v>39</v>
      </c>
      <c r="G32" s="27">
        <v>514</v>
      </c>
    </row>
    <row r="33" spans="1:7" ht="14.25">
      <c r="A33" s="28" t="s">
        <v>50</v>
      </c>
      <c r="B33" s="41"/>
      <c r="C33" s="42" t="s">
        <v>142</v>
      </c>
      <c r="D33" s="43"/>
      <c r="E33" s="40"/>
      <c r="F33" s="26"/>
      <c r="G33" s="27"/>
    </row>
    <row r="34" spans="1:7" ht="14.25">
      <c r="A34" s="28" t="s">
        <v>51</v>
      </c>
      <c r="B34" s="29"/>
      <c r="C34" s="30" t="s">
        <v>52</v>
      </c>
      <c r="D34" s="31"/>
      <c r="E34" s="44"/>
      <c r="F34" s="26"/>
      <c r="G34" s="27"/>
    </row>
    <row r="35" spans="1:7" ht="14.25">
      <c r="A35" s="21" t="s">
        <v>53</v>
      </c>
      <c r="B35" s="45" t="s">
        <v>54</v>
      </c>
      <c r="C35" s="29"/>
      <c r="D35" s="31"/>
      <c r="E35" s="44"/>
      <c r="F35" s="26"/>
      <c r="G35" s="27"/>
    </row>
    <row r="36" spans="1:7" ht="14.25">
      <c r="A36" s="21" t="s">
        <v>55</v>
      </c>
      <c r="B36" s="45" t="s">
        <v>56</v>
      </c>
      <c r="C36" s="29"/>
      <c r="D36" s="31"/>
      <c r="E36" s="46"/>
      <c r="F36" s="26"/>
      <c r="G36" s="27"/>
    </row>
    <row r="37" spans="1:7" ht="14.25">
      <c r="A37" s="14" t="s">
        <v>57</v>
      </c>
      <c r="B37" s="15" t="s">
        <v>58</v>
      </c>
      <c r="C37" s="16"/>
      <c r="D37" s="17"/>
      <c r="E37" s="40"/>
      <c r="F37" s="26"/>
      <c r="G37" s="27"/>
    </row>
    <row r="38" spans="1:7" ht="14.25">
      <c r="A38" s="10" t="s">
        <v>59</v>
      </c>
      <c r="B38" s="47" t="s">
        <v>60</v>
      </c>
      <c r="C38" s="48"/>
      <c r="D38" s="49"/>
      <c r="E38" s="44"/>
      <c r="F38" s="19">
        <f>ROUND((F39+F45+F46+F53+F54),0)</f>
        <v>41033</v>
      </c>
      <c r="G38" s="20">
        <v>29174</v>
      </c>
    </row>
    <row r="39" spans="1:7" ht="14.25">
      <c r="A39" s="50" t="s">
        <v>19</v>
      </c>
      <c r="B39" s="51" t="s">
        <v>61</v>
      </c>
      <c r="C39" s="52"/>
      <c r="D39" s="53"/>
      <c r="E39" s="34"/>
      <c r="F39" s="26">
        <f>ROUND(SUM(F40:F43),0)</f>
        <v>2711</v>
      </c>
      <c r="G39" s="27">
        <v>2400</v>
      </c>
    </row>
    <row r="40" spans="1:7" ht="14.25">
      <c r="A40" s="54" t="s">
        <v>21</v>
      </c>
      <c r="B40" s="41"/>
      <c r="C40" s="42" t="s">
        <v>62</v>
      </c>
      <c r="D40" s="43"/>
      <c r="E40" s="34"/>
      <c r="F40" s="26"/>
      <c r="G40" s="27"/>
    </row>
    <row r="41" spans="1:7" ht="14.25">
      <c r="A41" s="54" t="s">
        <v>23</v>
      </c>
      <c r="B41" s="41"/>
      <c r="C41" s="42" t="s">
        <v>63</v>
      </c>
      <c r="D41" s="43"/>
      <c r="E41" s="55" t="s">
        <v>64</v>
      </c>
      <c r="F41" s="26">
        <f>ROUND(('[1]DK'!AL138),0)</f>
        <v>2711</v>
      </c>
      <c r="G41" s="27">
        <v>2400</v>
      </c>
    </row>
    <row r="42" spans="1:7" ht="14.25">
      <c r="A42" s="54" t="s">
        <v>25</v>
      </c>
      <c r="B42" s="41"/>
      <c r="C42" s="42" t="s">
        <v>65</v>
      </c>
      <c r="D42" s="43"/>
      <c r="E42" s="34"/>
      <c r="F42" s="26"/>
      <c r="G42" s="27"/>
    </row>
    <row r="43" spans="1:7" ht="14.25">
      <c r="A43" s="54" t="s">
        <v>27</v>
      </c>
      <c r="B43" s="41"/>
      <c r="C43" s="42" t="s">
        <v>66</v>
      </c>
      <c r="D43" s="43"/>
      <c r="E43" s="34"/>
      <c r="F43" s="26"/>
      <c r="G43" s="27"/>
    </row>
    <row r="44" spans="1:7" ht="14.25">
      <c r="A44" s="54" t="s">
        <v>29</v>
      </c>
      <c r="B44" s="41"/>
      <c r="C44" s="42" t="s">
        <v>67</v>
      </c>
      <c r="D44" s="56"/>
      <c r="E44" s="34"/>
      <c r="F44" s="26"/>
      <c r="G44" s="27"/>
    </row>
    <row r="45" spans="1:7" ht="14.25">
      <c r="A45" s="50" t="s">
        <v>31</v>
      </c>
      <c r="B45" s="57" t="s">
        <v>68</v>
      </c>
      <c r="C45" s="58"/>
      <c r="D45" s="59"/>
      <c r="E45" s="55" t="s">
        <v>69</v>
      </c>
      <c r="F45" s="26">
        <f>ROUND(('[1]DK'!AL157),0)</f>
        <v>154</v>
      </c>
      <c r="G45" s="27"/>
    </row>
    <row r="46" spans="1:7" ht="14.25">
      <c r="A46" s="50" t="s">
        <v>53</v>
      </c>
      <c r="B46" s="51" t="s">
        <v>143</v>
      </c>
      <c r="C46" s="52"/>
      <c r="D46" s="53"/>
      <c r="E46" s="55" t="s">
        <v>70</v>
      </c>
      <c r="F46" s="26">
        <f>ROUND(SUM(F47:F52),0)</f>
        <v>29849</v>
      </c>
      <c r="G46" s="27">
        <v>25467</v>
      </c>
    </row>
    <row r="47" spans="1:7" ht="14.25">
      <c r="A47" s="54" t="s">
        <v>71</v>
      </c>
      <c r="B47" s="52"/>
      <c r="C47" s="60" t="s">
        <v>72</v>
      </c>
      <c r="D47" s="43"/>
      <c r="E47" s="34"/>
      <c r="F47" s="26"/>
      <c r="G47" s="27"/>
    </row>
    <row r="48" spans="1:7" ht="14.25">
      <c r="A48" s="61" t="s">
        <v>73</v>
      </c>
      <c r="B48" s="41"/>
      <c r="C48" s="42" t="s">
        <v>74</v>
      </c>
      <c r="D48" s="62"/>
      <c r="E48" s="63"/>
      <c r="F48" s="64"/>
      <c r="G48" s="65"/>
    </row>
    <row r="49" spans="1:7" ht="14.25">
      <c r="A49" s="54" t="s">
        <v>75</v>
      </c>
      <c r="B49" s="41"/>
      <c r="C49" s="42" t="s">
        <v>76</v>
      </c>
      <c r="D49" s="43"/>
      <c r="E49" s="66"/>
      <c r="F49" s="26"/>
      <c r="G49" s="27"/>
    </row>
    <row r="50" spans="1:7" ht="14.25">
      <c r="A50" s="54" t="s">
        <v>77</v>
      </c>
      <c r="B50" s="41"/>
      <c r="C50" s="42" t="s">
        <v>78</v>
      </c>
      <c r="D50" s="56"/>
      <c r="E50" s="66"/>
      <c r="F50" s="26">
        <f>ROUND(('[1]DK'!AL177),0)</f>
        <v>1768</v>
      </c>
      <c r="G50" s="27">
        <v>1780</v>
      </c>
    </row>
    <row r="51" spans="1:7" ht="14.25">
      <c r="A51" s="54" t="s">
        <v>79</v>
      </c>
      <c r="B51" s="41"/>
      <c r="C51" s="42" t="s">
        <v>80</v>
      </c>
      <c r="D51" s="43"/>
      <c r="E51" s="66"/>
      <c r="F51" s="26">
        <f>ROUND(('[1]DK'!AL184+'[1]DK'!AL185+'[1]DK'!AL186+'[1]DK'!AL190),0)</f>
        <v>28081</v>
      </c>
      <c r="G51" s="27">
        <v>23687</v>
      </c>
    </row>
    <row r="52" spans="1:7" ht="14.25">
      <c r="A52" s="54" t="s">
        <v>81</v>
      </c>
      <c r="B52" s="41"/>
      <c r="C52" s="42" t="s">
        <v>82</v>
      </c>
      <c r="D52" s="43"/>
      <c r="E52" s="34"/>
      <c r="F52" s="26"/>
      <c r="G52" s="27"/>
    </row>
    <row r="53" spans="1:7" ht="14.25">
      <c r="A53" s="50" t="s">
        <v>55</v>
      </c>
      <c r="B53" s="67" t="s">
        <v>83</v>
      </c>
      <c r="C53" s="41"/>
      <c r="D53" s="43"/>
      <c r="E53" s="66"/>
      <c r="F53" s="26"/>
      <c r="G53" s="27"/>
    </row>
    <row r="54" spans="1:7" ht="14.25">
      <c r="A54" s="50" t="s">
        <v>84</v>
      </c>
      <c r="B54" s="67" t="s">
        <v>85</v>
      </c>
      <c r="C54" s="41"/>
      <c r="D54" s="43"/>
      <c r="E54" s="55" t="s">
        <v>86</v>
      </c>
      <c r="F54" s="26">
        <f>ROUND(SUM('[1]DK'!AL202),0)</f>
        <v>8319</v>
      </c>
      <c r="G54" s="27">
        <v>1307</v>
      </c>
    </row>
    <row r="55" spans="1:7" s="69" customFormat="1" ht="14.25" customHeight="1">
      <c r="A55" s="14"/>
      <c r="B55" s="123" t="s">
        <v>87</v>
      </c>
      <c r="C55" s="124"/>
      <c r="D55" s="125"/>
      <c r="E55" s="68"/>
      <c r="F55" s="26">
        <f>ROUND((F38+F17),0)</f>
        <v>144572</v>
      </c>
      <c r="G55" s="27">
        <v>142600</v>
      </c>
    </row>
    <row r="56" spans="1:7" ht="14.25">
      <c r="A56" s="14" t="s">
        <v>88</v>
      </c>
      <c r="B56" s="15" t="s">
        <v>89</v>
      </c>
      <c r="C56" s="16"/>
      <c r="D56" s="17"/>
      <c r="E56" s="21" t="s">
        <v>90</v>
      </c>
      <c r="F56" s="19">
        <f>ROUND(SUM(F57:F60),0)</f>
        <v>113354</v>
      </c>
      <c r="G56" s="20">
        <v>117133</v>
      </c>
    </row>
    <row r="57" spans="1:7" ht="14.25">
      <c r="A57" s="21" t="s">
        <v>19</v>
      </c>
      <c r="B57" s="45" t="s">
        <v>91</v>
      </c>
      <c r="C57" s="29"/>
      <c r="D57" s="31"/>
      <c r="E57" s="44"/>
      <c r="F57" s="26">
        <f>ROUND(('[1]DK'!AM278),0)</f>
        <v>0</v>
      </c>
      <c r="G57" s="27"/>
    </row>
    <row r="58" spans="1:7" ht="14.25">
      <c r="A58" s="70" t="s">
        <v>31</v>
      </c>
      <c r="B58" s="36" t="s">
        <v>92</v>
      </c>
      <c r="C58" s="37"/>
      <c r="D58" s="38"/>
      <c r="E58" s="71"/>
      <c r="F58" s="26">
        <f>ROUND(('[1]DK'!AM282+'[1]DK'!AM290),0)</f>
        <v>104750</v>
      </c>
      <c r="G58" s="73">
        <v>115826</v>
      </c>
    </row>
    <row r="59" spans="1:7" ht="14.25">
      <c r="A59" s="21" t="s">
        <v>53</v>
      </c>
      <c r="B59" s="29" t="s">
        <v>93</v>
      </c>
      <c r="C59" s="74"/>
      <c r="D59" s="75"/>
      <c r="E59" s="44"/>
      <c r="F59" s="26"/>
      <c r="G59" s="27"/>
    </row>
    <row r="60" spans="1:7" ht="14.25">
      <c r="A60" s="21" t="s">
        <v>94</v>
      </c>
      <c r="B60" s="45" t="s">
        <v>95</v>
      </c>
      <c r="C60" s="29"/>
      <c r="D60" s="31"/>
      <c r="E60" s="44"/>
      <c r="F60" s="76">
        <f>ROUND(('[1]DK'!AM300+'[1]DK'!AM305),0)</f>
        <v>8604</v>
      </c>
      <c r="G60" s="27">
        <v>1307</v>
      </c>
    </row>
    <row r="61" spans="1:7" ht="14.25">
      <c r="A61" s="14" t="s">
        <v>96</v>
      </c>
      <c r="B61" s="15" t="s">
        <v>97</v>
      </c>
      <c r="C61" s="16"/>
      <c r="D61" s="17"/>
      <c r="E61" s="44"/>
      <c r="F61" s="19">
        <f>ROUND((F66),0)</f>
        <v>28068</v>
      </c>
      <c r="G61" s="20">
        <v>23687</v>
      </c>
    </row>
    <row r="62" spans="1:7" ht="14.25">
      <c r="A62" s="21" t="s">
        <v>19</v>
      </c>
      <c r="B62" s="22" t="s">
        <v>98</v>
      </c>
      <c r="C62" s="77"/>
      <c r="D62" s="78"/>
      <c r="E62" s="44"/>
      <c r="F62" s="26"/>
      <c r="G62" s="27"/>
    </row>
    <row r="63" spans="1:7" ht="14.25">
      <c r="A63" s="28" t="s">
        <v>21</v>
      </c>
      <c r="B63" s="79"/>
      <c r="C63" s="30" t="s">
        <v>99</v>
      </c>
      <c r="D63" s="80"/>
      <c r="E63" s="81"/>
      <c r="F63" s="26"/>
      <c r="G63" s="27"/>
    </row>
    <row r="64" spans="1:7" ht="14.25">
      <c r="A64" s="28" t="s">
        <v>23</v>
      </c>
      <c r="B64" s="29"/>
      <c r="C64" s="30" t="s">
        <v>100</v>
      </c>
      <c r="D64" s="31"/>
      <c r="E64" s="44"/>
      <c r="F64" s="26"/>
      <c r="G64" s="27"/>
    </row>
    <row r="65" spans="1:7" ht="14.25">
      <c r="A65" s="28" t="s">
        <v>101</v>
      </c>
      <c r="B65" s="29"/>
      <c r="C65" s="30" t="s">
        <v>102</v>
      </c>
      <c r="D65" s="31"/>
      <c r="E65" s="46"/>
      <c r="F65" s="26"/>
      <c r="G65" s="27"/>
    </row>
    <row r="66" spans="1:7" ht="14.25">
      <c r="A66" s="50" t="s">
        <v>31</v>
      </c>
      <c r="B66" s="82" t="s">
        <v>103</v>
      </c>
      <c r="C66" s="83"/>
      <c r="D66" s="84"/>
      <c r="E66" s="50" t="s">
        <v>104</v>
      </c>
      <c r="F66" s="26">
        <f>ROUND((F67+F68+F69+F70+F71+F72+F75+F76+F77+F78+F79+F80),0)</f>
        <v>28068</v>
      </c>
      <c r="G66" s="27">
        <v>23687</v>
      </c>
    </row>
    <row r="67" spans="1:7" ht="14.25">
      <c r="A67" s="28" t="s">
        <v>34</v>
      </c>
      <c r="B67" s="29"/>
      <c r="C67" s="30" t="s">
        <v>105</v>
      </c>
      <c r="D67" s="31"/>
      <c r="E67" s="44"/>
      <c r="F67" s="26"/>
      <c r="G67" s="27"/>
    </row>
    <row r="68" spans="1:7" ht="14.25">
      <c r="A68" s="28" t="s">
        <v>36</v>
      </c>
      <c r="B68" s="79"/>
      <c r="C68" s="30" t="s">
        <v>106</v>
      </c>
      <c r="D68" s="80"/>
      <c r="E68" s="81"/>
      <c r="F68" s="26"/>
      <c r="G68" s="27"/>
    </row>
    <row r="69" spans="1:7" ht="14.25">
      <c r="A69" s="28" t="s">
        <v>38</v>
      </c>
      <c r="B69" s="79"/>
      <c r="C69" s="30" t="s">
        <v>107</v>
      </c>
      <c r="D69" s="80"/>
      <c r="E69" s="81"/>
      <c r="F69" s="26"/>
      <c r="G69" s="27"/>
    </row>
    <row r="70" spans="1:7" ht="14.25">
      <c r="A70" s="28" t="s">
        <v>40</v>
      </c>
      <c r="B70" s="52"/>
      <c r="C70" s="60" t="s">
        <v>108</v>
      </c>
      <c r="D70" s="53"/>
      <c r="E70" s="81"/>
      <c r="F70" s="26"/>
      <c r="G70" s="27"/>
    </row>
    <row r="71" spans="1:7" ht="14.25">
      <c r="A71" s="28" t="s">
        <v>42</v>
      </c>
      <c r="B71" s="52"/>
      <c r="C71" s="30" t="s">
        <v>109</v>
      </c>
      <c r="D71" s="43"/>
      <c r="E71" s="81"/>
      <c r="F71" s="26"/>
      <c r="G71" s="27"/>
    </row>
    <row r="72" spans="1:7" ht="14.25">
      <c r="A72" s="28" t="s">
        <v>44</v>
      </c>
      <c r="B72" s="52"/>
      <c r="C72" s="60" t="s">
        <v>110</v>
      </c>
      <c r="D72" s="53"/>
      <c r="E72" s="44"/>
      <c r="F72" s="26"/>
      <c r="G72" s="27"/>
    </row>
    <row r="73" spans="1:7" ht="15" customHeight="1">
      <c r="A73" s="54" t="s">
        <v>111</v>
      </c>
      <c r="B73" s="41"/>
      <c r="C73" s="85" t="s">
        <v>112</v>
      </c>
      <c r="D73" s="43"/>
      <c r="E73" s="81"/>
      <c r="F73" s="26"/>
      <c r="G73" s="27"/>
    </row>
    <row r="74" spans="1:9" ht="15.75" customHeight="1">
      <c r="A74" s="54" t="s">
        <v>144</v>
      </c>
      <c r="B74" s="41"/>
      <c r="C74" s="85" t="s">
        <v>113</v>
      </c>
      <c r="D74" s="43"/>
      <c r="E74" s="40"/>
      <c r="F74" s="26"/>
      <c r="G74" s="27"/>
      <c r="H74" s="86"/>
      <c r="I74" s="86"/>
    </row>
    <row r="75" spans="1:7" ht="14.25">
      <c r="A75" s="54" t="s">
        <v>46</v>
      </c>
      <c r="B75" s="58"/>
      <c r="C75" s="87" t="s">
        <v>114</v>
      </c>
      <c r="D75" s="59"/>
      <c r="E75" s="40"/>
      <c r="F75" s="26"/>
      <c r="G75" s="27"/>
    </row>
    <row r="76" spans="1:7" ht="14.25">
      <c r="A76" s="54" t="s">
        <v>48</v>
      </c>
      <c r="B76" s="88"/>
      <c r="C76" s="42" t="s">
        <v>115</v>
      </c>
      <c r="D76" s="89"/>
      <c r="E76" s="81"/>
      <c r="F76" s="26"/>
      <c r="G76" s="27"/>
    </row>
    <row r="77" spans="1:7" ht="14.25">
      <c r="A77" s="54" t="s">
        <v>50</v>
      </c>
      <c r="B77" s="29"/>
      <c r="C77" s="30" t="s">
        <v>116</v>
      </c>
      <c r="D77" s="31"/>
      <c r="E77" s="81"/>
      <c r="F77" s="26">
        <f>ROUND(('[1]DK'!AM414),0)</f>
        <v>2398</v>
      </c>
      <c r="G77" s="27">
        <v>5892</v>
      </c>
    </row>
    <row r="78" spans="1:7" ht="14.25">
      <c r="A78" s="54" t="s">
        <v>51</v>
      </c>
      <c r="B78" s="29"/>
      <c r="C78" s="30" t="s">
        <v>117</v>
      </c>
      <c r="D78" s="31"/>
      <c r="E78" s="81"/>
      <c r="F78" s="26">
        <f>ROUND(('[1]DK'!AM418),)</f>
        <v>2799</v>
      </c>
      <c r="G78" s="27">
        <v>8575</v>
      </c>
    </row>
    <row r="79" spans="1:7" ht="14.25">
      <c r="A79" s="54" t="s">
        <v>118</v>
      </c>
      <c r="B79" s="41"/>
      <c r="C79" s="42" t="s">
        <v>119</v>
      </c>
      <c r="D79" s="43"/>
      <c r="E79" s="81"/>
      <c r="F79" s="26">
        <f>ROUND(('[1]DK'!AM434),0)</f>
        <v>22871</v>
      </c>
      <c r="G79" s="27">
        <v>9220</v>
      </c>
    </row>
    <row r="80" spans="1:7" ht="14.25">
      <c r="A80" s="54" t="s">
        <v>120</v>
      </c>
      <c r="B80" s="29"/>
      <c r="C80" s="30" t="s">
        <v>121</v>
      </c>
      <c r="D80" s="31"/>
      <c r="E80" s="46"/>
      <c r="F80" s="26">
        <f>ROUND(('[1]DK'!AM187),0)</f>
        <v>0</v>
      </c>
      <c r="G80" s="27"/>
    </row>
    <row r="81" spans="1:7" ht="14.25">
      <c r="A81" s="14" t="s">
        <v>122</v>
      </c>
      <c r="B81" s="90" t="s">
        <v>123</v>
      </c>
      <c r="C81" s="91"/>
      <c r="D81" s="92"/>
      <c r="E81" s="46"/>
      <c r="F81" s="19">
        <f>ROUND((F87),0)</f>
        <v>3150</v>
      </c>
      <c r="G81" s="20">
        <v>1780</v>
      </c>
    </row>
    <row r="82" spans="1:7" ht="14.25">
      <c r="A82" s="21" t="s">
        <v>19</v>
      </c>
      <c r="B82" s="45" t="s">
        <v>124</v>
      </c>
      <c r="C82" s="29"/>
      <c r="D82" s="31"/>
      <c r="E82" s="46"/>
      <c r="F82" s="26"/>
      <c r="G82" s="27"/>
    </row>
    <row r="83" spans="1:7" ht="14.25">
      <c r="A83" s="21" t="s">
        <v>31</v>
      </c>
      <c r="B83" s="22" t="s">
        <v>125</v>
      </c>
      <c r="C83" s="77"/>
      <c r="D83" s="78"/>
      <c r="E83" s="44"/>
      <c r="F83" s="26"/>
      <c r="G83" s="27"/>
    </row>
    <row r="84" spans="1:7" ht="14.25">
      <c r="A84" s="28" t="s">
        <v>34</v>
      </c>
      <c r="B84" s="29"/>
      <c r="C84" s="30" t="s">
        <v>126</v>
      </c>
      <c r="D84" s="31"/>
      <c r="E84" s="44"/>
      <c r="F84" s="26"/>
      <c r="G84" s="27"/>
    </row>
    <row r="85" spans="1:7" ht="14.25">
      <c r="A85" s="28" t="s">
        <v>36</v>
      </c>
      <c r="B85" s="29"/>
      <c r="C85" s="30" t="s">
        <v>127</v>
      </c>
      <c r="D85" s="31"/>
      <c r="E85" s="44"/>
      <c r="F85" s="26"/>
      <c r="G85" s="27"/>
    </row>
    <row r="86" spans="1:7" ht="14.25">
      <c r="A86" s="54" t="s">
        <v>53</v>
      </c>
      <c r="B86" s="41" t="s">
        <v>128</v>
      </c>
      <c r="C86" s="42"/>
      <c r="D86" s="43"/>
      <c r="E86" s="44"/>
      <c r="F86" s="26"/>
      <c r="G86" s="27"/>
    </row>
    <row r="87" spans="1:7" ht="14.25">
      <c r="A87" s="70" t="s">
        <v>55</v>
      </c>
      <c r="B87" s="36" t="s">
        <v>129</v>
      </c>
      <c r="C87" s="37"/>
      <c r="D87" s="38"/>
      <c r="E87" s="44"/>
      <c r="F87" s="26">
        <f>ROUND(SUM(F88:F89),0)</f>
        <v>3150</v>
      </c>
      <c r="G87" s="27">
        <v>1780</v>
      </c>
    </row>
    <row r="88" spans="1:7" ht="14.25">
      <c r="A88" s="28" t="s">
        <v>130</v>
      </c>
      <c r="B88" s="16"/>
      <c r="C88" s="30" t="s">
        <v>131</v>
      </c>
      <c r="D88" s="17"/>
      <c r="E88" s="40"/>
      <c r="F88" s="26">
        <f>ROUND(SUM('[1]VRA'!H60),0)</f>
        <v>1370</v>
      </c>
      <c r="G88" s="27"/>
    </row>
    <row r="89" spans="1:7" ht="14.25">
      <c r="A89" s="28" t="s">
        <v>132</v>
      </c>
      <c r="B89" s="16"/>
      <c r="C89" s="30" t="s">
        <v>133</v>
      </c>
      <c r="D89" s="17"/>
      <c r="E89" s="40"/>
      <c r="F89" s="26">
        <f>ROUND(('[1]DK'!AM223),0)</f>
        <v>1780</v>
      </c>
      <c r="G89" s="27">
        <v>1780</v>
      </c>
    </row>
    <row r="90" spans="1:7" ht="14.25">
      <c r="A90" s="14" t="s">
        <v>134</v>
      </c>
      <c r="B90" s="90" t="s">
        <v>135</v>
      </c>
      <c r="C90" s="93"/>
      <c r="D90" s="92"/>
      <c r="E90" s="40"/>
      <c r="F90" s="26"/>
      <c r="G90" s="27"/>
    </row>
    <row r="91" spans="1:7" s="69" customFormat="1" ht="23.25" customHeight="1">
      <c r="A91" s="14"/>
      <c r="B91" s="120" t="s">
        <v>136</v>
      </c>
      <c r="C91" s="121"/>
      <c r="D91" s="122"/>
      <c r="E91" s="94"/>
      <c r="F91" s="26">
        <f>ROUND((F81+F61+F56),0)</f>
        <v>144572</v>
      </c>
      <c r="G91" s="27">
        <v>142600</v>
      </c>
    </row>
    <row r="92" ht="14.25">
      <c r="E92" s="95"/>
    </row>
    <row r="93" spans="1:7" ht="15.75">
      <c r="A93" s="99" t="s">
        <v>137</v>
      </c>
      <c r="B93" s="99"/>
      <c r="C93" s="99"/>
      <c r="D93" s="96"/>
      <c r="E93" s="97"/>
      <c r="F93" s="101" t="s">
        <v>138</v>
      </c>
      <c r="G93" s="102"/>
    </row>
    <row r="94" spans="1:7" ht="14.25">
      <c r="A94" s="100" t="s">
        <v>139</v>
      </c>
      <c r="B94" s="100"/>
      <c r="C94" s="100"/>
      <c r="E94" s="98" t="s">
        <v>140</v>
      </c>
      <c r="F94" s="103" t="s">
        <v>141</v>
      </c>
      <c r="G94" s="103"/>
    </row>
  </sheetData>
  <mergeCells count="19">
    <mergeCell ref="A7:G7"/>
    <mergeCell ref="A10:G10"/>
    <mergeCell ref="A8:G8"/>
    <mergeCell ref="B91:D91"/>
    <mergeCell ref="B55:D55"/>
    <mergeCell ref="A11:G11"/>
    <mergeCell ref="A13:G13"/>
    <mergeCell ref="E15:G15"/>
    <mergeCell ref="B16:D16"/>
    <mergeCell ref="A14:G14"/>
    <mergeCell ref="A1:G1"/>
    <mergeCell ref="A2:G2"/>
    <mergeCell ref="A4:G4"/>
    <mergeCell ref="A6:G6"/>
    <mergeCell ref="A5:G5"/>
    <mergeCell ref="A93:C93"/>
    <mergeCell ref="A94:C94"/>
    <mergeCell ref="F93:G93"/>
    <mergeCell ref="F94:G94"/>
  </mergeCells>
  <printOptions/>
  <pageMargins left="1.7716535433070868" right="1.1811023622047245" top="0.3937007874015748" bottom="0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admin</cp:lastModifiedBy>
  <dcterms:created xsi:type="dcterms:W3CDTF">2012-05-17T11:55:24Z</dcterms:created>
  <dcterms:modified xsi:type="dcterms:W3CDTF">2012-05-21T05:52:47Z</dcterms:modified>
  <cp:category/>
  <cp:version/>
  <cp:contentType/>
  <cp:contentStatus/>
</cp:coreProperties>
</file>